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5520" activeTab="0"/>
  </bookViews>
  <sheets>
    <sheet name="BUDGET-HRD" sheetId="1" r:id="rId1"/>
  </sheets>
  <definedNames>
    <definedName name="_xlnm.Print_Area" localSheetId="0">'BUDGET-HRD'!$A$1:$P$75</definedName>
  </definedNames>
  <calcPr fullCalcOnLoad="1"/>
</workbook>
</file>

<file path=xl/sharedStrings.xml><?xml version="1.0" encoding="utf-8"?>
<sst xmlns="http://schemas.openxmlformats.org/spreadsheetml/2006/main" count="139" uniqueCount="139">
  <si>
    <t>BUDGET -  2005- 2006</t>
  </si>
  <si>
    <t>DEPARTMENT -  HUMAN RESOURCES, PERSONNEL &amp; ADMINISTRATION</t>
  </si>
  <si>
    <t>(in Rupees)</t>
  </si>
  <si>
    <t>HEAD OF A/C</t>
  </si>
  <si>
    <t>ACCOUNT CODE</t>
  </si>
  <si>
    <t xml:space="preserve">Cumulative - Plan </t>
  </si>
  <si>
    <t>Remarks</t>
  </si>
  <si>
    <t>2005-06</t>
  </si>
  <si>
    <t xml:space="preserve"> House Keeping Labour</t>
  </si>
  <si>
    <t>Cost of house keeping labour in the Company</t>
  </si>
  <si>
    <t xml:space="preserve"> Lunch reimbursement</t>
  </si>
  <si>
    <t>Data on re-imbursement cost for lunch / dinner /  snack provided to employees when they go outside the Company for any work in and around Bangalore city. Do not include figures for people on travel outside Bangalore here.</t>
  </si>
  <si>
    <t xml:space="preserve"> Employee welfare expenses</t>
  </si>
  <si>
    <t>Any other welfare expenditure not specified elsewhere below.</t>
  </si>
  <si>
    <t xml:space="preserve"> Welfare - First aid expenses</t>
  </si>
  <si>
    <t>Cost of medical expenses in providing first aid within the Company including cost of medicines procured for use within the Company.</t>
  </si>
  <si>
    <t xml:space="preserve"> Welfare - Commutation expenses</t>
  </si>
  <si>
    <t>Cost of commutation of employees during shifts other than extra hour working.</t>
  </si>
  <si>
    <t xml:space="preserve"> Welfare -  Medical Expenses</t>
  </si>
  <si>
    <t>Cost of providing medical treatment outside the Company.</t>
  </si>
  <si>
    <t xml:space="preserve"> Welfare - Canteen</t>
  </si>
  <si>
    <t>Cost of providing canteen facilities net of deduction.</t>
  </si>
  <si>
    <t xml:space="preserve"> Welfare - Uniforms &amp; Caps</t>
  </si>
  <si>
    <t>Cost of providing uniforms, caps, overcoats etc., other than shoes and socks for employees and other persons.</t>
  </si>
  <si>
    <t xml:space="preserve"> Welfare - Cultural activities, picnic, family day, sports day, Kannada Rajyotsava, etc.,</t>
  </si>
  <si>
    <t>Cost incurred cultural activities, sports, family day, sports day etc.,</t>
  </si>
  <si>
    <t xml:space="preserve"> Welfare -  Shoes &amp; Socks</t>
  </si>
  <si>
    <t>Cost of provision of shoes and socks.</t>
  </si>
  <si>
    <t xml:space="preserve"> Canteen - maintenance </t>
  </si>
  <si>
    <t>Cost of maintenance of canteen excluding any AMC payment.</t>
  </si>
  <si>
    <t xml:space="preserve"> Welfare - pantry expenses</t>
  </si>
  <si>
    <t>Cost of providing pantry services.</t>
  </si>
  <si>
    <t xml:space="preserve"> Employee prizes and gifts</t>
  </si>
  <si>
    <t>Data on proposal for prizes and gifts for any activity on kaizen proposed or any other cost reduction activity. Do not include any prize or gift which the Company proposes to give for all employees on account of achieving any targets or reaching any miles</t>
  </si>
  <si>
    <t xml:space="preserve"> Training expenses -  External faculty</t>
  </si>
  <si>
    <t>Data on payment to be made for inviting any faculty or trainer from outside for conducting any training within the Company. Do not include cost of hiring any equipment or facility for this activity here.</t>
  </si>
  <si>
    <t xml:space="preserve"> Training expenses - Domestic</t>
  </si>
  <si>
    <t>Data on payment for sending our employees for any training programme outside the Company within India. Only give details of training costs. Cost on travel and other associated cost to be added to respective heads of expenses only.</t>
  </si>
  <si>
    <t xml:space="preserve"> Training expenses - Overseas</t>
  </si>
  <si>
    <t>Data on payment for sending our employees for any training programme outside the Company outside India. Only give details of training costs. Cost on travel and other associated cost to be added to respective heads of expenses only.</t>
  </si>
  <si>
    <t xml:space="preserve"> Water - Drinking</t>
  </si>
  <si>
    <t>Cost of purchase of water for drinking purposes.</t>
  </si>
  <si>
    <t xml:space="preserve"> Printing Consumables</t>
  </si>
  <si>
    <t>Cost of consumables like printheads, ribbons etc.,</t>
  </si>
  <si>
    <t xml:space="preserve"> Printing &amp; stationery (includes photocopying) (Inclusive of PC dept. kanban pouch)</t>
  </si>
  <si>
    <t>Cost of other stationery items.</t>
  </si>
  <si>
    <t xml:space="preserve"> Licence fees</t>
  </si>
  <si>
    <t>Any payment for getting any specific licence fee or for implementing any project to be referred.</t>
  </si>
  <si>
    <t xml:space="preserve"> Property/Panchayat Tax</t>
  </si>
  <si>
    <t>Property taxes to be paid to the local panchayat.</t>
  </si>
  <si>
    <t xml:space="preserve">  Registration &amp; stamp charges</t>
  </si>
  <si>
    <t>Any fee for getting any specific registration under any law.</t>
  </si>
  <si>
    <t xml:space="preserve"> Taxes - Others</t>
  </si>
  <si>
    <t>Any taxes to be paid to any authority.</t>
  </si>
  <si>
    <t>Penalty charges</t>
  </si>
  <si>
    <t>Cost of any penalty charges to be paid to any Government authorities either for materials or for Company's assets.</t>
  </si>
  <si>
    <t xml:space="preserve"> Insurance - Personal Accident</t>
  </si>
  <si>
    <t>Cost of insurance for covering employees and others under personal accident policy.</t>
  </si>
  <si>
    <t xml:space="preserve"> Travel insurance</t>
  </si>
  <si>
    <t>Cost of insurance forcovering employees for travel both within and outside the country.</t>
  </si>
  <si>
    <t xml:space="preserve"> Insurance - Mediclaim</t>
  </si>
  <si>
    <t>Cost of insurance for covering employees under mediclaim policy net of recoveries.</t>
  </si>
  <si>
    <t xml:space="preserve"> Insurance - Workmen compensation</t>
  </si>
  <si>
    <t>Cost of insurance for covering employees under workmen compensation.</t>
  </si>
  <si>
    <t xml:space="preserve"> Repairs - Buildings</t>
  </si>
  <si>
    <t>Any expenditure incurred for repairs and maintenance of buildings including painting or interiors and exteriors of the building. Exclude expenditure on AMC payments</t>
  </si>
  <si>
    <t xml:space="preserve"> Repairs &amp; maintenance - Office equipments</t>
  </si>
  <si>
    <t>Cost of maintenance of office equipments + cost of LCD lamps</t>
  </si>
  <si>
    <t xml:space="preserve"> Repairs &amp; maintenance - Other assets</t>
  </si>
  <si>
    <t>Any expenditure foravailing the services of any assets other than plant and machinery, vehicles, tools, dies, moulds, fixtures and buildings to be referred here. The data should also include the cost of any spares purchased for the same. Exclude expenditu</t>
  </si>
  <si>
    <t xml:space="preserve"> Annual Maintenance charges</t>
  </si>
  <si>
    <t>Any expenditure incurred for taking any AMC for any of the assets of the Company to be referred here.</t>
  </si>
  <si>
    <t xml:space="preserve"> House Keeping Materials</t>
  </si>
  <si>
    <t>Cost of house keeping materials.</t>
  </si>
  <si>
    <t xml:space="preserve"> Facility hiring charges</t>
  </si>
  <si>
    <t>Data on cost incurred to hire any asset or facility other than long time lease charges to be mentioned here. The same could be for filling up for an exisiting asset which has gone out of order or on account of any sudden increase in requirement. Even if t</t>
  </si>
  <si>
    <t xml:space="preserve"> Travel - domestic</t>
  </si>
  <si>
    <t>All costs incurred for employees for travel within India on Company's work to be provided here.</t>
  </si>
  <si>
    <t xml:space="preserve"> Travel - international</t>
  </si>
  <si>
    <t>All costs incurred for employees for travel outside India on Company's work to be provided here.</t>
  </si>
  <si>
    <t xml:space="preserve"> Local conveyance</t>
  </si>
  <si>
    <t>Data on costs reimbursed to any employee for meeting cost on local travel on or within the area of Bangalore city to be provided here. If transport is arranged by the Company, kindly add the information elsewhere.</t>
  </si>
  <si>
    <t xml:space="preserve"> Vehicle hire charges</t>
  </si>
  <si>
    <t xml:space="preserve">Data on hiring any vehicle for the use of transporting any employees or others for the purpose of movement from the plant and to the plant by taxi or any other mode to be provided here. Data for hiring the vehicles for employees working beyond the normal </t>
  </si>
  <si>
    <t xml:space="preserve"> Travel - domestic Others (non employees)</t>
  </si>
  <si>
    <t>All costs incurred for travel for anyone other than an employee on Company's work to be provided here.</t>
  </si>
  <si>
    <t xml:space="preserve"> Vehicle - fuel</t>
  </si>
  <si>
    <t>Cost of fuel incurred for Company owned or leased vehicles to be provided here.</t>
  </si>
  <si>
    <t xml:space="preserve"> Vehicle - maintenance</t>
  </si>
  <si>
    <t>Cost of maintenance incurred for Company owned or leased vehicles to be provided here.</t>
  </si>
  <si>
    <t>Telephone expenses</t>
  </si>
  <si>
    <t>Cost of all telephones belonging to the Company.</t>
  </si>
  <si>
    <t xml:space="preserve"> Mobile phone expenses (includes new handsets)</t>
  </si>
  <si>
    <t>Cost of mobile phones provided to employees or dept. to be mentioned here.</t>
  </si>
  <si>
    <t>Fax charges (P.C. figures also included)</t>
  </si>
  <si>
    <t>Cost of telephone bills for providing fax connections.</t>
  </si>
  <si>
    <t xml:space="preserve"> Courier charges</t>
  </si>
  <si>
    <t>Cost of courier charges incurred for the dept. to be mentioned. Any materials received through courier or sent through courier to be added here.</t>
  </si>
  <si>
    <t xml:space="preserve">  Postage &amp; telegrams (P.C. figures also included)</t>
  </si>
  <si>
    <t>Cost of postage and telegrams other than courier charges.</t>
  </si>
  <si>
    <t xml:space="preserve"> Books &amp; Periodicals</t>
  </si>
  <si>
    <t>Cost of books, CDs with information or data (other than software), periodicals or mazagines including news papers to be provided here.</t>
  </si>
  <si>
    <t xml:space="preserve"> General expenses</t>
  </si>
  <si>
    <t>Any expenditure which could not be directly attributable to any non-production expenses to be provided here incl. new NAME BOARD + visa renewal fees</t>
  </si>
  <si>
    <t xml:space="preserve"> Entertainment expenses</t>
  </si>
  <si>
    <t>Expenditure incurred for entertainment of any Company guests or associates.</t>
  </si>
  <si>
    <t xml:space="preserve"> Gifts &amp; presentation articles</t>
  </si>
  <si>
    <t>Cost of gifts and presentation articles for providing the same to Company's guests, customers and other acquaintances.</t>
  </si>
  <si>
    <t xml:space="preserve"> Meeting expenses (including conferences)</t>
  </si>
  <si>
    <t>Cost incurred in conducting any meeting to discuss issues of the Company.</t>
  </si>
  <si>
    <t xml:space="preserve"> Security Service charges</t>
  </si>
  <si>
    <t>Cost incurred in providing security to Company's property and personnel.</t>
  </si>
  <si>
    <t xml:space="preserve"> Professional charges</t>
  </si>
  <si>
    <t>Any fee paid for getting any professional advice, opinion or service including court cases other than audit fees paid which are to be notified separately.</t>
  </si>
  <si>
    <t xml:space="preserve"> Subscription -  credit card</t>
  </si>
  <si>
    <t>Subscription paid to Company provided Corporate card. Currently citi bank charges Rs. 1,653 per annum.</t>
  </si>
  <si>
    <t xml:space="preserve"> Membership fees</t>
  </si>
  <si>
    <t>Any payment for membership in any association or body</t>
  </si>
  <si>
    <t xml:space="preserve"> Donations</t>
  </si>
  <si>
    <t>Donation provided to any agency or institution subject to approval of the Board of Directors.</t>
  </si>
  <si>
    <t xml:space="preserve"> Software expenses</t>
  </si>
  <si>
    <t>Cost of any software to be purchased.</t>
  </si>
  <si>
    <t xml:space="preserve"> Freight - Others</t>
  </si>
  <si>
    <t>Expense incurred for any freight payment concerning movement of any machinery or asset for repair or maintenance or for sending any material / asset for evaluatiion.</t>
  </si>
  <si>
    <t xml:space="preserve"> Intrepretor fees</t>
  </si>
  <si>
    <t>Payment of fees for intrepretation work for any of the Foreign languages other than English language.</t>
  </si>
  <si>
    <t xml:space="preserve">  Identification card charges</t>
  </si>
  <si>
    <t>Cost of providing identification cards to employees and others.</t>
  </si>
  <si>
    <t xml:space="preserve"> Technician fees</t>
  </si>
  <si>
    <t>Payment to be made to the Parent Company or its associates for sending their technical person for our Company. Calculate at the rate of Japanese Yen 48,000 per day for every working day and add 10.2% service tax to the above.</t>
  </si>
  <si>
    <t xml:space="preserve"> Technician fees - Air fare</t>
  </si>
  <si>
    <t>Payment of air fare for the visit of technician from the Parent Company or its associates under ARI's request. Consider an amount of Japanese Yen 375,000 per one trip.  Add 10.2% service tax to the above.</t>
  </si>
  <si>
    <t>Technician fees - living expenses</t>
  </si>
  <si>
    <t>Payment at the rate of US $ 55 per day during the period of visit by the technician as above. In additon consider an amount of Rs. 2,750 per day towards cost of lodging while being in India. Add 10.2% service tax to the above other than lodging expenses i</t>
  </si>
  <si>
    <t>Technician fees - other expenses</t>
  </si>
  <si>
    <t>Payment towards other expenditure like visa charges, local conveyance and other miscellaneous expenses incurred by the technician for his visit to India. Add 10.2% service tax to the above.</t>
  </si>
  <si>
    <t xml:space="preserve"> Technician fees - R &amp; D cess</t>
  </si>
  <si>
    <t>Add 5 % towards R &amp; D cess for all expenses incurred towards technician fee other than lodging expenses incurred in India.</t>
  </si>
  <si>
    <t>GRAND TOTAL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</si>
</sst>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Red]\-#,##0.0"/>
    <numFmt numFmtId="173" formatCode="0.0"/>
    <numFmt numFmtId="174" formatCode="#,##0_ ;[Red]\-#,##0\ "/>
    <numFmt numFmtId="175" formatCode="#,##0.000;[Red]\-#,##0.000"/>
    <numFmt numFmtId="176" formatCode="#,##0.0_);[Red]\(#,##0.0\)"/>
    <numFmt numFmtId="177" formatCode="#,##0.0_);\(#,##0.0\)"/>
    <numFmt numFmtId="178" formatCode="mmm\-yyyy"/>
    <numFmt numFmtId="179" formatCode="#,##0.0"/>
    <numFmt numFmtId="180" formatCode="#,##0.000"/>
    <numFmt numFmtId="181" formatCode="#,##0.0000"/>
    <numFmt numFmtId="182" formatCode="0.00000000"/>
    <numFmt numFmtId="183" formatCode="0.0000000"/>
    <numFmt numFmtId="184" formatCode="0.000000"/>
    <numFmt numFmtId="185" formatCode="0.00000"/>
    <numFmt numFmtId="186" formatCode="0.0000"/>
    <numFmt numFmtId="187" formatCode="0.000"/>
    <numFmt numFmtId="188" formatCode="&quot;£&quot;#,##0"/>
    <numFmt numFmtId="189" formatCode="#,##0.0;\-#,##0.0"/>
    <numFmt numFmtId="190" formatCode="#,##0_ "/>
    <numFmt numFmtId="191" formatCode="_(* #,##0_);_(* \(#,##0\);_(* &quot;-&quot;??_);_(@_)"/>
  </numFmts>
  <fonts count="49">
    <font>
      <sz val="14"/>
      <name val="Arial"/>
      <family val="2"/>
    </font>
    <font>
      <u val="single"/>
      <sz val="14"/>
      <color indexed="36"/>
      <name val="Arial"/>
      <family val="2"/>
    </font>
    <font>
      <u val="single"/>
      <sz val="14"/>
      <color indexed="12"/>
      <name val="Arial"/>
      <family val="2"/>
    </font>
    <font>
      <sz val="10"/>
      <name val="Arial"/>
      <family val="2"/>
    </font>
    <font>
      <sz val="8"/>
      <name val="Arial"/>
      <family val="2"/>
    </font>
    <font>
      <b/>
      <sz val="11"/>
      <name val="Tahoma"/>
      <family val="2"/>
    </font>
    <font>
      <b/>
      <sz val="14"/>
      <name val="Tahoma"/>
      <family val="2"/>
    </font>
    <font>
      <b/>
      <sz val="12"/>
      <name val="Tahoma"/>
      <family val="2"/>
    </font>
    <font>
      <sz val="10"/>
      <name val="Tahoma"/>
      <family val="2"/>
    </font>
    <font>
      <sz val="11"/>
      <name val="Tahoma"/>
      <family val="2"/>
    </font>
    <font>
      <b/>
      <sz val="10"/>
      <name val="Tahoma"/>
      <family val="2"/>
    </font>
    <font>
      <b/>
      <sz val="9"/>
      <name val="Tahoma"/>
      <family val="2"/>
    </font>
    <font>
      <b/>
      <sz val="10"/>
      <name val="Arial"/>
      <family val="2"/>
    </font>
    <font>
      <b/>
      <sz val="11"/>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3" fillId="0" borderId="0">
      <alignment/>
      <protection/>
    </xf>
  </cellStyleXfs>
  <cellXfs count="107">
    <xf numFmtId="0" fontId="0" fillId="0" borderId="0" xfId="0" applyAlignment="1">
      <alignment/>
    </xf>
    <xf numFmtId="17" fontId="5" fillId="0" borderId="0" xfId="0" applyNumberFormat="1" applyFont="1" applyFill="1" applyBorder="1" applyAlignment="1">
      <alignment/>
    </xf>
    <xf numFmtId="0" fontId="5" fillId="0" borderId="0" xfId="0" applyFont="1" applyFill="1" applyBorder="1" applyAlignment="1">
      <alignment/>
    </xf>
    <xf numFmtId="3" fontId="5" fillId="0" borderId="0" xfId="0" applyNumberFormat="1" applyFont="1" applyFill="1" applyBorder="1" applyAlignment="1">
      <alignment horizontal="right"/>
    </xf>
    <xf numFmtId="0" fontId="5" fillId="0" borderId="0" xfId="0" applyFont="1" applyFill="1" applyBorder="1" applyAlignment="1">
      <alignment/>
    </xf>
    <xf numFmtId="3" fontId="5" fillId="0" borderId="0" xfId="0" applyNumberFormat="1" applyFont="1" applyFill="1" applyBorder="1" applyAlignment="1">
      <alignment/>
    </xf>
    <xf numFmtId="0" fontId="6" fillId="0" borderId="0" xfId="0" applyFont="1" applyFill="1" applyBorder="1" applyAlignment="1">
      <alignment/>
    </xf>
    <xf numFmtId="3" fontId="6" fillId="0" borderId="0" xfId="0" applyNumberFormat="1" applyFont="1" applyFill="1" applyBorder="1" applyAlignment="1">
      <alignment horizontal="right"/>
    </xf>
    <xf numFmtId="3" fontId="7" fillId="0" borderId="0" xfId="0" applyNumberFormat="1" applyFont="1" applyFill="1" applyBorder="1" applyAlignment="1">
      <alignment horizontal="right"/>
    </xf>
    <xf numFmtId="0" fontId="6" fillId="0" borderId="0" xfId="0" applyFont="1" applyFill="1" applyBorder="1" applyAlignment="1">
      <alignment horizontal="center"/>
    </xf>
    <xf numFmtId="3" fontId="6" fillId="0"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3" fontId="7" fillId="0" borderId="0" xfId="0" applyNumberFormat="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3" fontId="8" fillId="0" borderId="10" xfId="0" applyNumberFormat="1" applyFont="1" applyFill="1" applyBorder="1" applyAlignment="1">
      <alignment horizontal="right"/>
    </xf>
    <xf numFmtId="3" fontId="8" fillId="0" borderId="0" xfId="0" applyNumberFormat="1" applyFont="1" applyFill="1" applyBorder="1" applyAlignment="1">
      <alignment horizontal="right"/>
    </xf>
    <xf numFmtId="3" fontId="9" fillId="0" borderId="0" xfId="0" applyNumberFormat="1" applyFont="1" applyFill="1" applyBorder="1" applyAlignment="1">
      <alignment horizontal="right"/>
    </xf>
    <xf numFmtId="3" fontId="5" fillId="0" borderId="0" xfId="0" applyNumberFormat="1" applyFont="1" applyFill="1" applyBorder="1" applyAlignment="1">
      <alignment horizontal="center"/>
    </xf>
    <xf numFmtId="3" fontId="8" fillId="0" borderId="0" xfId="0" applyNumberFormat="1" applyFont="1" applyFill="1" applyBorder="1" applyAlignment="1">
      <alignment/>
    </xf>
    <xf numFmtId="0" fontId="8" fillId="0" borderId="0" xfId="0" applyFont="1" applyFill="1" applyBorder="1" applyAlignment="1">
      <alignment/>
    </xf>
    <xf numFmtId="0" fontId="10" fillId="0" borderId="11" xfId="0" applyFont="1" applyFill="1" applyBorder="1" applyAlignment="1">
      <alignment horizontal="center" shrinkToFit="1"/>
    </xf>
    <xf numFmtId="0" fontId="10" fillId="0" borderId="12" xfId="0" applyFont="1" applyFill="1" applyBorder="1" applyAlignment="1">
      <alignment horizontal="center" wrapText="1"/>
    </xf>
    <xf numFmtId="17" fontId="11" fillId="0" borderId="11" xfId="57" applyNumberFormat="1" applyFont="1" applyFill="1" applyBorder="1" applyAlignment="1" applyProtection="1">
      <alignment horizontal="center"/>
      <protection locked="0"/>
    </xf>
    <xf numFmtId="0" fontId="10" fillId="0" borderId="11" xfId="0" applyFont="1" applyFill="1" applyBorder="1" applyAlignment="1">
      <alignment horizontal="center" wrapText="1"/>
    </xf>
    <xf numFmtId="3" fontId="10" fillId="0" borderId="13" xfId="0" applyNumberFormat="1" applyFont="1" applyFill="1" applyBorder="1" applyAlignment="1">
      <alignment horizontal="center"/>
    </xf>
    <xf numFmtId="3" fontId="10" fillId="0" borderId="0" xfId="0" applyNumberFormat="1" applyFont="1" applyFill="1" applyBorder="1" applyAlignment="1">
      <alignment horizontal="center"/>
    </xf>
    <xf numFmtId="0" fontId="10" fillId="0" borderId="0" xfId="0" applyFont="1" applyFill="1" applyBorder="1" applyAlignment="1">
      <alignment horizontal="center"/>
    </xf>
    <xf numFmtId="0" fontId="9" fillId="0" borderId="14" xfId="0" applyFont="1" applyFill="1" applyBorder="1" applyAlignment="1">
      <alignment shrinkToFit="1"/>
    </xf>
    <xf numFmtId="0" fontId="9" fillId="0" borderId="15" xfId="0" applyFont="1" applyFill="1" applyBorder="1" applyAlignment="1">
      <alignment horizontal="center" wrapText="1"/>
    </xf>
    <xf numFmtId="3" fontId="9" fillId="0" borderId="14" xfId="0" applyNumberFormat="1" applyFont="1" applyFill="1" applyBorder="1" applyAlignment="1">
      <alignment horizontal="right" wrapText="1"/>
    </xf>
    <xf numFmtId="3" fontId="9" fillId="0" borderId="16" xfId="0" applyNumberFormat="1" applyFont="1" applyFill="1" applyBorder="1" applyAlignment="1">
      <alignment horizontal="right" wrapText="1"/>
    </xf>
    <xf numFmtId="3" fontId="9" fillId="0" borderId="15" xfId="0" applyNumberFormat="1" applyFont="1" applyFill="1" applyBorder="1" applyAlignment="1">
      <alignment horizontal="right"/>
    </xf>
    <xf numFmtId="3" fontId="9" fillId="0" borderId="14" xfId="0" applyNumberFormat="1" applyFont="1" applyFill="1" applyBorder="1" applyAlignment="1">
      <alignment horizontal="right"/>
    </xf>
    <xf numFmtId="3" fontId="9" fillId="0" borderId="16" xfId="0" applyNumberFormat="1" applyFont="1" applyFill="1" applyBorder="1" applyAlignment="1">
      <alignment horizontal="right"/>
    </xf>
    <xf numFmtId="3" fontId="5" fillId="0" borderId="14" xfId="0" applyNumberFormat="1" applyFont="1" applyFill="1" applyBorder="1" applyAlignment="1">
      <alignment horizontal="center"/>
    </xf>
    <xf numFmtId="3" fontId="5" fillId="0" borderId="16" xfId="0" applyNumberFormat="1" applyFont="1" applyFill="1" applyBorder="1" applyAlignment="1">
      <alignment horizontal="center"/>
    </xf>
    <xf numFmtId="0" fontId="12" fillId="0" borderId="14" xfId="0" applyFont="1" applyFill="1" applyBorder="1" applyAlignment="1">
      <alignment horizontal="center"/>
    </xf>
    <xf numFmtId="3" fontId="9" fillId="0" borderId="13" xfId="0" applyNumberFormat="1" applyFont="1" applyFill="1" applyBorder="1" applyAlignment="1">
      <alignment vertical="top"/>
    </xf>
    <xf numFmtId="3" fontId="9" fillId="0" borderId="0" xfId="0" applyNumberFormat="1" applyFont="1" applyFill="1" applyBorder="1" applyAlignment="1">
      <alignment/>
    </xf>
    <xf numFmtId="0" fontId="9" fillId="0" borderId="0" xfId="0" applyFont="1" applyFill="1" applyBorder="1" applyAlignment="1">
      <alignment/>
    </xf>
    <xf numFmtId="0" fontId="9" fillId="0" borderId="10" xfId="0" applyFont="1" applyFill="1" applyBorder="1" applyAlignment="1">
      <alignment shrinkToFit="1"/>
    </xf>
    <xf numFmtId="0" fontId="9" fillId="0" borderId="0" xfId="0" applyFont="1" applyFill="1" applyBorder="1" applyAlignment="1">
      <alignment horizontal="center" wrapText="1"/>
    </xf>
    <xf numFmtId="3" fontId="9" fillId="0" borderId="10" xfId="0" applyNumberFormat="1" applyFont="1" applyFill="1" applyBorder="1" applyAlignment="1">
      <alignment horizontal="right" wrapText="1"/>
    </xf>
    <xf numFmtId="3" fontId="9" fillId="0" borderId="0" xfId="0" applyNumberFormat="1" applyFont="1" applyFill="1" applyBorder="1" applyAlignment="1">
      <alignment horizontal="right" wrapText="1"/>
    </xf>
    <xf numFmtId="3" fontId="9" fillId="0" borderId="10" xfId="0" applyNumberFormat="1" applyFont="1" applyFill="1" applyBorder="1" applyAlignment="1">
      <alignment horizontal="right"/>
    </xf>
    <xf numFmtId="3" fontId="9" fillId="0" borderId="17" xfId="0" applyNumberFormat="1" applyFont="1" applyFill="1" applyBorder="1" applyAlignment="1">
      <alignment horizontal="right"/>
    </xf>
    <xf numFmtId="3" fontId="5" fillId="0" borderId="10" xfId="0" applyNumberFormat="1" applyFont="1" applyFill="1" applyBorder="1" applyAlignment="1">
      <alignment horizontal="center"/>
    </xf>
    <xf numFmtId="0" fontId="12" fillId="0" borderId="10" xfId="0" applyFont="1" applyFill="1" applyBorder="1" applyAlignment="1">
      <alignment horizontal="center"/>
    </xf>
    <xf numFmtId="0" fontId="9" fillId="0" borderId="13" xfId="0" applyFont="1" applyFill="1" applyBorder="1" applyAlignment="1">
      <alignment vertical="top" shrinkToFit="1"/>
    </xf>
    <xf numFmtId="0" fontId="9" fillId="0" borderId="13" xfId="0" applyFont="1" applyFill="1" applyBorder="1" applyAlignment="1">
      <alignment horizontal="center" vertical="top"/>
    </xf>
    <xf numFmtId="3" fontId="9" fillId="0" borderId="13" xfId="0" applyNumberFormat="1" applyFont="1" applyFill="1" applyBorder="1" applyAlignment="1">
      <alignment horizontal="right" vertical="top" wrapText="1"/>
    </xf>
    <xf numFmtId="3" fontId="13" fillId="0" borderId="13" xfId="0" applyNumberFormat="1" applyFont="1" applyFill="1" applyBorder="1" applyAlignment="1">
      <alignment vertical="top"/>
    </xf>
    <xf numFmtId="0" fontId="9" fillId="0" borderId="13" xfId="0" applyFont="1" applyFill="1" applyBorder="1" applyAlignment="1">
      <alignment vertical="top"/>
    </xf>
    <xf numFmtId="3" fontId="9" fillId="0" borderId="13" xfId="0" applyNumberFormat="1" applyFont="1" applyFill="1" applyBorder="1" applyAlignment="1">
      <alignment vertical="top" wrapText="1"/>
    </xf>
    <xf numFmtId="0" fontId="9" fillId="0" borderId="13" xfId="0" applyFont="1" applyFill="1" applyBorder="1" applyAlignment="1">
      <alignment vertical="top" wrapText="1" shrinkToFit="1"/>
    </xf>
    <xf numFmtId="0" fontId="9" fillId="0" borderId="18" xfId="0" applyFont="1" applyFill="1" applyBorder="1" applyAlignment="1">
      <alignment horizontal="center" vertical="top"/>
    </xf>
    <xf numFmtId="3" fontId="9" fillId="0" borderId="0" xfId="0" applyNumberFormat="1" applyFont="1" applyFill="1" applyBorder="1" applyAlignment="1">
      <alignment/>
    </xf>
    <xf numFmtId="0" fontId="9" fillId="0" borderId="0" xfId="0" applyFont="1" applyFill="1" applyBorder="1" applyAlignment="1">
      <alignment/>
    </xf>
    <xf numFmtId="0" fontId="9" fillId="0" borderId="10" xfId="0" applyFont="1" applyFill="1" applyBorder="1" applyAlignment="1">
      <alignment vertical="top" shrinkToFit="1"/>
    </xf>
    <xf numFmtId="0" fontId="9" fillId="0" borderId="19"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9" xfId="0" applyFont="1" applyFill="1" applyBorder="1" applyAlignment="1">
      <alignment horizontal="center" vertical="top"/>
    </xf>
    <xf numFmtId="0" fontId="9" fillId="0" borderId="11" xfId="0" applyFont="1" applyFill="1" applyBorder="1" applyAlignment="1">
      <alignment vertical="top" shrinkToFit="1"/>
    </xf>
    <xf numFmtId="0" fontId="9" fillId="0" borderId="12" xfId="0" applyFont="1" applyFill="1" applyBorder="1" applyAlignment="1">
      <alignment horizontal="center" vertical="top" wrapText="1"/>
    </xf>
    <xf numFmtId="3" fontId="9" fillId="0" borderId="11" xfId="0" applyNumberFormat="1" applyFont="1" applyFill="1" applyBorder="1" applyAlignment="1">
      <alignment horizontal="right" vertical="top" wrapText="1"/>
    </xf>
    <xf numFmtId="0" fontId="9" fillId="0" borderId="13" xfId="0" applyFont="1" applyFill="1" applyBorder="1" applyAlignment="1">
      <alignment vertical="top" wrapText="1"/>
    </xf>
    <xf numFmtId="0" fontId="9" fillId="0" borderId="10" xfId="0" applyFont="1" applyFill="1" applyBorder="1" applyAlignment="1">
      <alignment vertical="top"/>
    </xf>
    <xf numFmtId="3" fontId="9" fillId="0" borderId="14" xfId="0" applyNumberFormat="1" applyFont="1" applyFill="1" applyBorder="1" applyAlignment="1">
      <alignment horizontal="right" vertical="top" wrapText="1"/>
    </xf>
    <xf numFmtId="0" fontId="9" fillId="0" borderId="0" xfId="0" applyFont="1" applyFill="1" applyBorder="1" applyAlignment="1">
      <alignment horizontal="center" vertical="top"/>
    </xf>
    <xf numFmtId="0" fontId="9" fillId="0" borderId="10" xfId="0" applyFont="1" applyFill="1" applyBorder="1" applyAlignment="1">
      <alignment vertical="top" wrapText="1"/>
    </xf>
    <xf numFmtId="3" fontId="9" fillId="0" borderId="0" xfId="0" applyNumberFormat="1" applyFont="1" applyFill="1" applyBorder="1" applyAlignment="1">
      <alignment horizontal="right" vertical="top" wrapText="1"/>
    </xf>
    <xf numFmtId="3" fontId="9" fillId="0" borderId="10" xfId="0" applyNumberFormat="1" applyFont="1" applyFill="1" applyBorder="1" applyAlignment="1">
      <alignment horizontal="right" vertical="top" wrapText="1"/>
    </xf>
    <xf numFmtId="3" fontId="9" fillId="0" borderId="17" xfId="0" applyNumberFormat="1" applyFont="1" applyFill="1" applyBorder="1" applyAlignment="1">
      <alignment horizontal="right" vertical="top" wrapText="1"/>
    </xf>
    <xf numFmtId="3" fontId="9" fillId="0" borderId="19" xfId="0" applyNumberFormat="1" applyFont="1" applyFill="1" applyBorder="1" applyAlignment="1">
      <alignment horizontal="right" vertical="top" wrapText="1"/>
    </xf>
    <xf numFmtId="0" fontId="9" fillId="0" borderId="20" xfId="0" applyFont="1" applyFill="1" applyBorder="1" applyAlignment="1">
      <alignment horizontal="center" vertical="top"/>
    </xf>
    <xf numFmtId="3" fontId="9" fillId="0" borderId="20" xfId="0" applyNumberFormat="1" applyFont="1" applyFill="1" applyBorder="1" applyAlignment="1">
      <alignment horizontal="right" vertical="top"/>
    </xf>
    <xf numFmtId="3" fontId="9" fillId="0" borderId="13" xfId="0" applyNumberFormat="1" applyFont="1" applyFill="1" applyBorder="1" applyAlignment="1">
      <alignment horizontal="right" vertical="top"/>
    </xf>
    <xf numFmtId="3" fontId="9" fillId="0" borderId="21" xfId="0" applyNumberFormat="1" applyFont="1" applyFill="1" applyBorder="1" applyAlignment="1">
      <alignment horizontal="right" vertical="top"/>
    </xf>
    <xf numFmtId="3" fontId="9" fillId="0" borderId="18" xfId="0" applyNumberFormat="1" applyFont="1" applyFill="1" applyBorder="1" applyAlignment="1">
      <alignment horizontal="right" vertical="top"/>
    </xf>
    <xf numFmtId="3" fontId="9" fillId="0" borderId="10" xfId="0" applyNumberFormat="1" applyFont="1" applyFill="1" applyBorder="1" applyAlignment="1">
      <alignment horizontal="right" vertical="top"/>
    </xf>
    <xf numFmtId="3" fontId="9" fillId="0" borderId="0" xfId="0" applyNumberFormat="1" applyFont="1" applyFill="1" applyBorder="1" applyAlignment="1">
      <alignment horizontal="right" vertical="top"/>
    </xf>
    <xf numFmtId="0" fontId="9" fillId="0" borderId="20" xfId="0" applyFont="1" applyFill="1" applyBorder="1" applyAlignment="1">
      <alignment horizontal="center" vertical="top" wrapText="1"/>
    </xf>
    <xf numFmtId="0" fontId="8" fillId="0" borderId="10" xfId="0" applyFont="1" applyFill="1" applyBorder="1" applyAlignment="1">
      <alignment vertical="top"/>
    </xf>
    <xf numFmtId="0" fontId="9" fillId="0" borderId="18" xfId="0" applyFont="1" applyFill="1" applyBorder="1" applyAlignment="1">
      <alignment vertical="top" shrinkToFit="1"/>
    </xf>
    <xf numFmtId="0" fontId="9" fillId="0" borderId="13" xfId="0" applyFont="1" applyFill="1" applyBorder="1" applyAlignment="1">
      <alignment horizontal="center" vertical="top" wrapText="1"/>
    </xf>
    <xf numFmtId="0" fontId="9" fillId="0" borderId="11" xfId="0" applyFont="1" applyFill="1" applyBorder="1" applyAlignment="1">
      <alignment vertical="top"/>
    </xf>
    <xf numFmtId="3" fontId="9" fillId="0" borderId="11" xfId="0" applyNumberFormat="1" applyFont="1" applyFill="1" applyBorder="1" applyAlignment="1">
      <alignment vertical="top"/>
    </xf>
    <xf numFmtId="3" fontId="9" fillId="0" borderId="13" xfId="0" applyNumberFormat="1" applyFont="1" applyFill="1" applyBorder="1" applyAlignment="1">
      <alignment/>
    </xf>
    <xf numFmtId="0" fontId="9" fillId="0" borderId="13" xfId="0" applyFont="1" applyFill="1" applyBorder="1" applyAlignment="1">
      <alignment/>
    </xf>
    <xf numFmtId="0" fontId="9" fillId="0" borderId="14" xfId="0" applyFont="1" applyFill="1" applyBorder="1" applyAlignment="1">
      <alignment vertical="top" shrinkToFit="1"/>
    </xf>
    <xf numFmtId="0" fontId="9" fillId="0" borderId="16" xfId="0" applyFont="1" applyFill="1" applyBorder="1" applyAlignment="1">
      <alignment horizontal="center" vertical="top" wrapText="1"/>
    </xf>
    <xf numFmtId="3" fontId="9" fillId="0" borderId="14" xfId="0" applyNumberFormat="1" applyFont="1" applyFill="1" applyBorder="1" applyAlignment="1">
      <alignment vertical="top"/>
    </xf>
    <xf numFmtId="0" fontId="5" fillId="0" borderId="13" xfId="0" applyFont="1" applyFill="1" applyBorder="1" applyAlignment="1">
      <alignment vertical="top" shrinkToFit="1"/>
    </xf>
    <xf numFmtId="0" fontId="5" fillId="0" borderId="13" xfId="0" applyFont="1" applyFill="1" applyBorder="1" applyAlignment="1">
      <alignment horizontal="center"/>
    </xf>
    <xf numFmtId="3" fontId="5" fillId="0" borderId="13" xfId="0" applyNumberFormat="1" applyFont="1" applyFill="1" applyBorder="1" applyAlignment="1">
      <alignment horizontal="right"/>
    </xf>
    <xf numFmtId="3" fontId="13" fillId="0" borderId="13" xfId="0" applyNumberFormat="1" applyFont="1" applyFill="1" applyBorder="1" applyAlignment="1">
      <alignment/>
    </xf>
    <xf numFmtId="3" fontId="5" fillId="0" borderId="13" xfId="0" applyNumberFormat="1" applyFont="1" applyFill="1" applyBorder="1" applyAlignment="1">
      <alignment/>
    </xf>
    <xf numFmtId="0" fontId="5" fillId="0" borderId="0" xfId="0" applyFont="1" applyFill="1" applyBorder="1" applyAlignment="1">
      <alignment shrinkToFit="1"/>
    </xf>
    <xf numFmtId="0" fontId="5" fillId="0" borderId="0" xfId="0" applyFont="1" applyFill="1" applyBorder="1" applyAlignment="1">
      <alignment horizontal="center"/>
    </xf>
    <xf numFmtId="3" fontId="13" fillId="0" borderId="0" xfId="0" applyNumberFormat="1" applyFont="1" applyFill="1" applyBorder="1" applyAlignment="1">
      <alignment/>
    </xf>
    <xf numFmtId="0" fontId="9" fillId="0" borderId="0" xfId="0" applyFont="1" applyFill="1" applyBorder="1" applyAlignment="1">
      <alignment shrinkToFit="1"/>
    </xf>
    <xf numFmtId="0" fontId="9" fillId="0" borderId="0" xfId="0" applyFont="1" applyFill="1" applyBorder="1" applyAlignment="1">
      <alignment horizontal="center"/>
    </xf>
    <xf numFmtId="0" fontId="14" fillId="0"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eport -Jun 2002." xfId="57"/>
    <cellStyle name="Note" xfId="58"/>
    <cellStyle name="Output" xfId="59"/>
    <cellStyle name="Percent" xfId="60"/>
    <cellStyle name="Title" xfId="61"/>
    <cellStyle name="Total" xfId="62"/>
    <cellStyle name="Warning Text" xfId="63"/>
    <cellStyle name="標準_V-V(実際原価)"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75"/>
  <sheetViews>
    <sheetView tabSelected="1" zoomScale="75" zoomScaleNormal="75" zoomScalePageLayoutView="0" workbookViewId="0" topLeftCell="A1">
      <pane xSplit="2" ySplit="6" topLeftCell="L40" activePane="bottomRight" state="frozen"/>
      <selection pane="topLeft" activeCell="A1" sqref="A1"/>
      <selection pane="topRight" activeCell="C1" sqref="C1"/>
      <selection pane="bottomLeft" activeCell="A8" sqref="A8"/>
      <selection pane="bottomRight" activeCell="Q11" sqref="Q11"/>
    </sheetView>
  </sheetViews>
  <sheetFormatPr defaultColWidth="8.72265625" defaultRowHeight="18"/>
  <cols>
    <col min="1" max="1" width="28.0859375" style="104" customWidth="1"/>
    <col min="2" max="2" width="7.72265625" style="105" customWidth="1"/>
    <col min="3" max="3" width="8.8125" style="19" customWidth="1"/>
    <col min="4" max="4" width="8.453125" style="19" customWidth="1"/>
    <col min="5" max="5" width="9.6328125" style="19" bestFit="1" customWidth="1"/>
    <col min="6" max="6" width="8.6328125" style="19" customWidth="1"/>
    <col min="7" max="7" width="9.0859375" style="19" customWidth="1"/>
    <col min="8" max="9" width="8.90625" style="19" customWidth="1"/>
    <col min="10" max="10" width="9.2734375" style="19" customWidth="1"/>
    <col min="11" max="11" width="9.54296875" style="19" customWidth="1"/>
    <col min="12" max="13" width="9.2734375" style="19" customWidth="1"/>
    <col min="14" max="14" width="9.54296875" style="19" customWidth="1"/>
    <col min="15" max="15" width="10.2734375" style="106" customWidth="1"/>
    <col min="16" max="16" width="44.99609375" style="41" customWidth="1"/>
    <col min="17" max="51" width="8.72265625" style="41" customWidth="1"/>
    <col min="52" max="16384" width="8.72265625" style="42" customWidth="1"/>
  </cols>
  <sheetData>
    <row r="1" spans="1:51" s="4" customFormat="1" ht="21" customHeight="1">
      <c r="A1" s="1"/>
      <c r="B1" s="2"/>
      <c r="C1" s="3"/>
      <c r="D1" s="3"/>
      <c r="E1" s="3"/>
      <c r="F1" s="3"/>
      <c r="G1" s="3"/>
      <c r="H1" s="3"/>
      <c r="I1" s="3"/>
      <c r="J1" s="3"/>
      <c r="K1" s="3"/>
      <c r="L1" s="3"/>
      <c r="M1" s="3"/>
      <c r="N1" s="3"/>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row>
    <row r="2" spans="1:51" s="11" customFormat="1" ht="18" customHeight="1">
      <c r="A2" s="6" t="s">
        <v>0</v>
      </c>
      <c r="B2" s="6"/>
      <c r="C2" s="7"/>
      <c r="D2" s="7"/>
      <c r="E2" s="7"/>
      <c r="F2" s="7"/>
      <c r="G2" s="7"/>
      <c r="H2" s="8"/>
      <c r="I2" s="7"/>
      <c r="J2" s="7"/>
      <c r="K2" s="7"/>
      <c r="L2" s="7"/>
      <c r="M2" s="7"/>
      <c r="N2" s="7"/>
      <c r="O2" s="9"/>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row>
    <row r="3" spans="1:51" s="15" customFormat="1" ht="18" customHeight="1">
      <c r="A3" s="12" t="s">
        <v>1</v>
      </c>
      <c r="B3" s="12"/>
      <c r="C3" s="8"/>
      <c r="D3" s="8"/>
      <c r="E3" s="8"/>
      <c r="F3" s="8"/>
      <c r="G3" s="8"/>
      <c r="H3" s="8"/>
      <c r="I3" s="8"/>
      <c r="J3" s="8"/>
      <c r="K3" s="8"/>
      <c r="L3" s="8"/>
      <c r="M3" s="8"/>
      <c r="N3" s="8"/>
      <c r="O3" s="13"/>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1:51" s="22" customFormat="1" ht="18" customHeight="1">
      <c r="A4" s="16"/>
      <c r="B4" s="16"/>
      <c r="C4" s="17"/>
      <c r="D4" s="18"/>
      <c r="E4" s="18"/>
      <c r="F4" s="18"/>
      <c r="G4" s="19"/>
      <c r="H4" s="18"/>
      <c r="I4" s="18"/>
      <c r="J4" s="18"/>
      <c r="K4" s="18"/>
      <c r="L4" s="18"/>
      <c r="M4" s="18"/>
      <c r="N4" s="18"/>
      <c r="O4" s="20" t="s">
        <v>2</v>
      </c>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row>
    <row r="5" spans="1:51" s="29" customFormat="1" ht="44.25" customHeight="1">
      <c r="A5" s="23" t="s">
        <v>3</v>
      </c>
      <c r="B5" s="24" t="s">
        <v>4</v>
      </c>
      <c r="C5" s="25">
        <v>38443</v>
      </c>
      <c r="D5" s="25">
        <v>38473</v>
      </c>
      <c r="E5" s="25">
        <v>38504</v>
      </c>
      <c r="F5" s="25">
        <v>38534</v>
      </c>
      <c r="G5" s="25">
        <v>38565</v>
      </c>
      <c r="H5" s="25">
        <v>38596</v>
      </c>
      <c r="I5" s="25">
        <v>38626</v>
      </c>
      <c r="J5" s="25">
        <v>38657</v>
      </c>
      <c r="K5" s="25">
        <v>38687</v>
      </c>
      <c r="L5" s="25">
        <v>38718</v>
      </c>
      <c r="M5" s="25">
        <v>38749</v>
      </c>
      <c r="N5" s="25">
        <v>38777</v>
      </c>
      <c r="O5" s="26" t="s">
        <v>5</v>
      </c>
      <c r="P5" s="27" t="s">
        <v>6</v>
      </c>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row>
    <row r="6" spans="1:16" ht="36" customHeight="1">
      <c r="A6" s="30"/>
      <c r="B6" s="31"/>
      <c r="C6" s="32"/>
      <c r="D6" s="33"/>
      <c r="E6" s="34"/>
      <c r="F6" s="35"/>
      <c r="G6" s="36"/>
      <c r="H6" s="35"/>
      <c r="I6" s="35"/>
      <c r="J6" s="36"/>
      <c r="K6" s="37"/>
      <c r="L6" s="37"/>
      <c r="M6" s="38"/>
      <c r="N6" s="37"/>
      <c r="O6" s="39" t="s">
        <v>7</v>
      </c>
      <c r="P6" s="40"/>
    </row>
    <row r="7" spans="1:16" ht="18" customHeight="1">
      <c r="A7" s="43"/>
      <c r="B7" s="44"/>
      <c r="C7" s="45"/>
      <c r="D7" s="46"/>
      <c r="E7" s="47"/>
      <c r="G7" s="47"/>
      <c r="I7" s="47"/>
      <c r="J7" s="48"/>
      <c r="K7" s="49"/>
      <c r="L7" s="20"/>
      <c r="M7" s="49"/>
      <c r="N7" s="20"/>
      <c r="O7" s="50"/>
      <c r="P7" s="40"/>
    </row>
    <row r="8" spans="1:16" ht="31.5" customHeight="1">
      <c r="A8" s="51" t="s">
        <v>8</v>
      </c>
      <c r="B8" s="52">
        <v>82026</v>
      </c>
      <c r="C8" s="53">
        <v>80000</v>
      </c>
      <c r="D8" s="53">
        <v>80000</v>
      </c>
      <c r="E8" s="53">
        <v>80000</v>
      </c>
      <c r="F8" s="53">
        <v>80000</v>
      </c>
      <c r="G8" s="53">
        <v>80000</v>
      </c>
      <c r="H8" s="53">
        <v>80000</v>
      </c>
      <c r="I8" s="53">
        <v>80000</v>
      </c>
      <c r="J8" s="53">
        <v>80000</v>
      </c>
      <c r="K8" s="53">
        <v>80000</v>
      </c>
      <c r="L8" s="53">
        <v>80000</v>
      </c>
      <c r="M8" s="53">
        <v>80000</v>
      </c>
      <c r="N8" s="53">
        <v>80000</v>
      </c>
      <c r="O8" s="54">
        <f aca="true" t="shared" si="0" ref="O8:O39">SUM(C8:N8)</f>
        <v>960000</v>
      </c>
      <c r="P8" s="40" t="s">
        <v>9</v>
      </c>
    </row>
    <row r="9" spans="1:16" ht="57">
      <c r="A9" s="55" t="s">
        <v>10</v>
      </c>
      <c r="B9" s="52">
        <v>82201</v>
      </c>
      <c r="C9" s="53">
        <v>300</v>
      </c>
      <c r="D9" s="53">
        <v>300</v>
      </c>
      <c r="E9" s="53">
        <v>300</v>
      </c>
      <c r="F9" s="53">
        <v>300</v>
      </c>
      <c r="G9" s="53">
        <v>300</v>
      </c>
      <c r="H9" s="53">
        <v>300</v>
      </c>
      <c r="I9" s="53">
        <v>300</v>
      </c>
      <c r="J9" s="53">
        <v>300</v>
      </c>
      <c r="K9" s="53">
        <v>300</v>
      </c>
      <c r="L9" s="53">
        <v>300</v>
      </c>
      <c r="M9" s="53">
        <v>300</v>
      </c>
      <c r="N9" s="53">
        <v>300</v>
      </c>
      <c r="O9" s="54">
        <f t="shared" si="0"/>
        <v>3600</v>
      </c>
      <c r="P9" s="56" t="s">
        <v>11</v>
      </c>
    </row>
    <row r="10" spans="1:51" s="60" customFormat="1" ht="15">
      <c r="A10" s="57" t="s">
        <v>12</v>
      </c>
      <c r="B10" s="58">
        <v>82201</v>
      </c>
      <c r="C10" s="53">
        <v>2500</v>
      </c>
      <c r="D10" s="53">
        <v>2500</v>
      </c>
      <c r="E10" s="53">
        <v>2500</v>
      </c>
      <c r="F10" s="53">
        <v>2500</v>
      </c>
      <c r="G10" s="53">
        <v>2500</v>
      </c>
      <c r="H10" s="53">
        <v>2500</v>
      </c>
      <c r="I10" s="53">
        <v>2500</v>
      </c>
      <c r="J10" s="53">
        <v>2500</v>
      </c>
      <c r="K10" s="53">
        <v>2500</v>
      </c>
      <c r="L10" s="53">
        <v>2500</v>
      </c>
      <c r="M10" s="53">
        <v>2500</v>
      </c>
      <c r="N10" s="53">
        <v>2500</v>
      </c>
      <c r="O10" s="54">
        <f t="shared" si="0"/>
        <v>30000</v>
      </c>
      <c r="P10" s="40" t="s">
        <v>13</v>
      </c>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row>
    <row r="11" spans="1:51" s="60" customFormat="1" ht="32.25" customHeight="1">
      <c r="A11" s="61" t="s">
        <v>14</v>
      </c>
      <c r="B11" s="62">
        <v>82202</v>
      </c>
      <c r="C11" s="53">
        <v>4000</v>
      </c>
      <c r="D11" s="53">
        <v>4000</v>
      </c>
      <c r="E11" s="53">
        <v>4000</v>
      </c>
      <c r="F11" s="53">
        <v>4000</v>
      </c>
      <c r="G11" s="53">
        <v>4000</v>
      </c>
      <c r="H11" s="53">
        <v>4000</v>
      </c>
      <c r="I11" s="53">
        <v>4000</v>
      </c>
      <c r="J11" s="53">
        <v>4000</v>
      </c>
      <c r="K11" s="53">
        <v>4000</v>
      </c>
      <c r="L11" s="53">
        <v>4000</v>
      </c>
      <c r="M11" s="53">
        <v>4000</v>
      </c>
      <c r="N11" s="53">
        <v>4000</v>
      </c>
      <c r="O11" s="54">
        <f t="shared" si="0"/>
        <v>48000</v>
      </c>
      <c r="P11" s="56" t="s">
        <v>15</v>
      </c>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row>
    <row r="12" spans="1:51" s="60" customFormat="1" ht="28.5">
      <c r="A12" s="51" t="s">
        <v>16</v>
      </c>
      <c r="B12" s="63">
        <v>82203</v>
      </c>
      <c r="C12" s="53">
        <f aca="true" t="shared" si="1" ref="C12:K12">(10800000/12)+(900000*25%)</f>
        <v>1125000</v>
      </c>
      <c r="D12" s="53">
        <f t="shared" si="1"/>
        <v>1125000</v>
      </c>
      <c r="E12" s="53">
        <f t="shared" si="1"/>
        <v>1125000</v>
      </c>
      <c r="F12" s="53">
        <f t="shared" si="1"/>
        <v>1125000</v>
      </c>
      <c r="G12" s="53">
        <f t="shared" si="1"/>
        <v>1125000</v>
      </c>
      <c r="H12" s="53">
        <f t="shared" si="1"/>
        <v>1125000</v>
      </c>
      <c r="I12" s="53">
        <f t="shared" si="1"/>
        <v>1125000</v>
      </c>
      <c r="J12" s="53">
        <f t="shared" si="1"/>
        <v>1125000</v>
      </c>
      <c r="K12" s="53">
        <f t="shared" si="1"/>
        <v>1125000</v>
      </c>
      <c r="L12" s="53">
        <f>(13000000/12)+(900000*25%)</f>
        <v>1308333.3333333333</v>
      </c>
      <c r="M12" s="53">
        <f>(13000000/12)+(900000*25%)</f>
        <v>1308333.3333333333</v>
      </c>
      <c r="N12" s="53">
        <f>(13000000/12)+(900000*25%)</f>
        <v>1308333.3333333333</v>
      </c>
      <c r="O12" s="54">
        <f t="shared" si="0"/>
        <v>14050000.000000002</v>
      </c>
      <c r="P12" s="56" t="s">
        <v>17</v>
      </c>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row>
    <row r="13" spans="1:16" ht="15">
      <c r="A13" s="61" t="s">
        <v>18</v>
      </c>
      <c r="B13" s="64">
        <v>82204</v>
      </c>
      <c r="C13" s="53">
        <v>4000</v>
      </c>
      <c r="D13" s="53">
        <v>4000</v>
      </c>
      <c r="E13" s="53">
        <v>4000</v>
      </c>
      <c r="F13" s="53">
        <v>4000</v>
      </c>
      <c r="G13" s="53">
        <v>4000</v>
      </c>
      <c r="H13" s="53">
        <v>4000</v>
      </c>
      <c r="I13" s="53">
        <v>4000</v>
      </c>
      <c r="J13" s="53">
        <v>4000</v>
      </c>
      <c r="K13" s="53">
        <v>4000</v>
      </c>
      <c r="L13" s="53">
        <v>4000</v>
      </c>
      <c r="M13" s="53">
        <v>4000</v>
      </c>
      <c r="N13" s="53">
        <v>4000</v>
      </c>
      <c r="O13" s="54">
        <f t="shared" si="0"/>
        <v>48000</v>
      </c>
      <c r="P13" s="40" t="s">
        <v>19</v>
      </c>
    </row>
    <row r="14" spans="1:51" s="60" customFormat="1" ht="15">
      <c r="A14" s="51" t="s">
        <v>20</v>
      </c>
      <c r="B14" s="63">
        <v>82205</v>
      </c>
      <c r="C14" s="53">
        <v>350000</v>
      </c>
      <c r="D14" s="53">
        <v>350000</v>
      </c>
      <c r="E14" s="53">
        <v>350000</v>
      </c>
      <c r="F14" s="53">
        <v>350000</v>
      </c>
      <c r="G14" s="53">
        <v>350000</v>
      </c>
      <c r="H14" s="53">
        <v>350000</v>
      </c>
      <c r="I14" s="53">
        <v>350000</v>
      </c>
      <c r="J14" s="53">
        <v>350000</v>
      </c>
      <c r="K14" s="53">
        <v>350000</v>
      </c>
      <c r="L14" s="53">
        <v>350000</v>
      </c>
      <c r="M14" s="53">
        <v>350000</v>
      </c>
      <c r="N14" s="53">
        <v>350000</v>
      </c>
      <c r="O14" s="54">
        <f t="shared" si="0"/>
        <v>4200000</v>
      </c>
      <c r="P14" s="40" t="s">
        <v>21</v>
      </c>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row>
    <row r="15" spans="1:51" s="60" customFormat="1" ht="28.5">
      <c r="A15" s="61" t="s">
        <v>22</v>
      </c>
      <c r="B15" s="62">
        <v>82207</v>
      </c>
      <c r="C15" s="53">
        <v>50000</v>
      </c>
      <c r="D15" s="53"/>
      <c r="E15" s="53">
        <v>250000</v>
      </c>
      <c r="F15" s="53"/>
      <c r="G15" s="53"/>
      <c r="H15" s="53"/>
      <c r="I15" s="53"/>
      <c r="J15" s="53"/>
      <c r="K15" s="53"/>
      <c r="L15" s="53">
        <v>500000</v>
      </c>
      <c r="M15" s="53"/>
      <c r="N15" s="53"/>
      <c r="O15" s="54">
        <f t="shared" si="0"/>
        <v>800000</v>
      </c>
      <c r="P15" s="56" t="s">
        <v>23</v>
      </c>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row>
    <row r="16" spans="1:51" s="60" customFormat="1" ht="28.5">
      <c r="A16" s="57" t="s">
        <v>24</v>
      </c>
      <c r="B16" s="58">
        <v>82208</v>
      </c>
      <c r="C16" s="53">
        <v>100000</v>
      </c>
      <c r="D16" s="53"/>
      <c r="E16" s="53"/>
      <c r="F16" s="53"/>
      <c r="G16" s="53"/>
      <c r="H16" s="53"/>
      <c r="I16" s="53">
        <v>400000</v>
      </c>
      <c r="J16" s="53">
        <v>100000</v>
      </c>
      <c r="K16" s="53">
        <v>200000</v>
      </c>
      <c r="L16" s="53"/>
      <c r="M16" s="53"/>
      <c r="N16" s="53"/>
      <c r="O16" s="54">
        <f t="shared" si="0"/>
        <v>800000</v>
      </c>
      <c r="P16" s="56" t="s">
        <v>25</v>
      </c>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row>
    <row r="17" spans="1:51" s="60" customFormat="1" ht="15">
      <c r="A17" s="61" t="s">
        <v>26</v>
      </c>
      <c r="B17" s="65">
        <v>82209</v>
      </c>
      <c r="C17" s="53"/>
      <c r="D17" s="53"/>
      <c r="E17" s="53"/>
      <c r="F17" s="53"/>
      <c r="G17" s="53"/>
      <c r="H17" s="53"/>
      <c r="I17" s="53"/>
      <c r="J17" s="53">
        <v>500000</v>
      </c>
      <c r="K17" s="53"/>
      <c r="L17" s="53"/>
      <c r="M17" s="53"/>
      <c r="N17" s="53"/>
      <c r="O17" s="54">
        <f t="shared" si="0"/>
        <v>500000</v>
      </c>
      <c r="P17" s="40" t="s">
        <v>27</v>
      </c>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row>
    <row r="18" spans="1:51" s="60" customFormat="1" ht="39" customHeight="1">
      <c r="A18" s="51" t="s">
        <v>28</v>
      </c>
      <c r="B18" s="63">
        <v>82210</v>
      </c>
      <c r="C18" s="53">
        <v>3000</v>
      </c>
      <c r="D18" s="53">
        <v>3000</v>
      </c>
      <c r="E18" s="53">
        <v>3000</v>
      </c>
      <c r="F18" s="53">
        <v>3000</v>
      </c>
      <c r="G18" s="53">
        <v>3000</v>
      </c>
      <c r="H18" s="53">
        <v>3000</v>
      </c>
      <c r="I18" s="53">
        <v>3000</v>
      </c>
      <c r="J18" s="53">
        <v>3000</v>
      </c>
      <c r="K18" s="53">
        <v>3000</v>
      </c>
      <c r="L18" s="53">
        <v>3000</v>
      </c>
      <c r="M18" s="53">
        <v>3000</v>
      </c>
      <c r="N18" s="53">
        <v>3000</v>
      </c>
      <c r="O18" s="54">
        <f t="shared" si="0"/>
        <v>36000</v>
      </c>
      <c r="P18" s="40" t="s">
        <v>29</v>
      </c>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row>
    <row r="19" spans="1:51" s="60" customFormat="1" ht="15">
      <c r="A19" s="66" t="s">
        <v>30</v>
      </c>
      <c r="B19" s="67">
        <v>82211</v>
      </c>
      <c r="C19" s="68">
        <f aca="true" t="shared" si="2" ref="C19:N19">138000/12</f>
        <v>11500</v>
      </c>
      <c r="D19" s="68">
        <f t="shared" si="2"/>
        <v>11500</v>
      </c>
      <c r="E19" s="68">
        <f t="shared" si="2"/>
        <v>11500</v>
      </c>
      <c r="F19" s="68">
        <f t="shared" si="2"/>
        <v>11500</v>
      </c>
      <c r="G19" s="68">
        <f t="shared" si="2"/>
        <v>11500</v>
      </c>
      <c r="H19" s="68">
        <f t="shared" si="2"/>
        <v>11500</v>
      </c>
      <c r="I19" s="68">
        <f t="shared" si="2"/>
        <v>11500</v>
      </c>
      <c r="J19" s="68">
        <f t="shared" si="2"/>
        <v>11500</v>
      </c>
      <c r="K19" s="68">
        <f t="shared" si="2"/>
        <v>11500</v>
      </c>
      <c r="L19" s="68">
        <f t="shared" si="2"/>
        <v>11500</v>
      </c>
      <c r="M19" s="68">
        <f t="shared" si="2"/>
        <v>11500</v>
      </c>
      <c r="N19" s="68">
        <f t="shared" si="2"/>
        <v>11500</v>
      </c>
      <c r="O19" s="54">
        <f t="shared" si="0"/>
        <v>138000</v>
      </c>
      <c r="P19" s="40" t="s">
        <v>31</v>
      </c>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row>
    <row r="20" spans="1:51" s="60" customFormat="1" ht="57">
      <c r="A20" s="69" t="s">
        <v>32</v>
      </c>
      <c r="B20" s="58">
        <v>82212</v>
      </c>
      <c r="C20" s="53">
        <v>1000</v>
      </c>
      <c r="D20" s="53"/>
      <c r="E20" s="53"/>
      <c r="F20" s="53">
        <v>1500</v>
      </c>
      <c r="G20" s="53"/>
      <c r="H20" s="53"/>
      <c r="I20" s="53">
        <v>2000</v>
      </c>
      <c r="J20" s="53"/>
      <c r="K20" s="53"/>
      <c r="L20" s="53">
        <v>2500</v>
      </c>
      <c r="M20" s="53"/>
      <c r="N20" s="53"/>
      <c r="O20" s="54">
        <f t="shared" si="0"/>
        <v>7000</v>
      </c>
      <c r="P20" s="56" t="s">
        <v>33</v>
      </c>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row>
    <row r="21" spans="1:51" s="60" customFormat="1" ht="42.75">
      <c r="A21" s="70" t="s">
        <v>34</v>
      </c>
      <c r="B21" s="65">
        <v>82401</v>
      </c>
      <c r="C21" s="71">
        <v>15000</v>
      </c>
      <c r="D21" s="71"/>
      <c r="E21" s="71">
        <v>30000</v>
      </c>
      <c r="F21" s="71"/>
      <c r="G21" s="71">
        <v>35000</v>
      </c>
      <c r="H21" s="71"/>
      <c r="I21" s="71">
        <v>35000</v>
      </c>
      <c r="J21" s="71"/>
      <c r="K21" s="71">
        <v>35000</v>
      </c>
      <c r="L21" s="71"/>
      <c r="M21" s="71">
        <v>35000</v>
      </c>
      <c r="N21" s="71"/>
      <c r="O21" s="54">
        <f t="shared" si="0"/>
        <v>185000</v>
      </c>
      <c r="P21" s="56" t="s">
        <v>35</v>
      </c>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row>
    <row r="22" spans="1:51" s="60" customFormat="1" ht="57">
      <c r="A22" s="55" t="s">
        <v>36</v>
      </c>
      <c r="B22" s="58">
        <v>82402</v>
      </c>
      <c r="C22" s="53"/>
      <c r="D22" s="53">
        <v>4000</v>
      </c>
      <c r="E22" s="53"/>
      <c r="F22" s="53">
        <v>4000</v>
      </c>
      <c r="G22" s="53"/>
      <c r="H22" s="53">
        <v>4000</v>
      </c>
      <c r="I22" s="53"/>
      <c r="J22" s="53">
        <v>4000</v>
      </c>
      <c r="K22" s="53"/>
      <c r="L22" s="53">
        <v>4000</v>
      </c>
      <c r="M22" s="53"/>
      <c r="N22" s="53">
        <v>4000</v>
      </c>
      <c r="O22" s="54">
        <f t="shared" si="0"/>
        <v>24000</v>
      </c>
      <c r="P22" s="56" t="s">
        <v>37</v>
      </c>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row>
    <row r="23" spans="1:51" s="60" customFormat="1" ht="57">
      <c r="A23" s="70" t="s">
        <v>38</v>
      </c>
      <c r="B23" s="72">
        <v>82403</v>
      </c>
      <c r="C23" s="53"/>
      <c r="D23" s="53"/>
      <c r="E23" s="53"/>
      <c r="F23" s="53"/>
      <c r="G23" s="53">
        <f>300000/3</f>
        <v>100000</v>
      </c>
      <c r="H23" s="53"/>
      <c r="I23" s="53"/>
      <c r="J23" s="53">
        <f>300000/3</f>
        <v>100000</v>
      </c>
      <c r="K23" s="53"/>
      <c r="L23" s="53"/>
      <c r="M23" s="53">
        <f>300000/3</f>
        <v>100000</v>
      </c>
      <c r="N23" s="53"/>
      <c r="O23" s="54">
        <f t="shared" si="0"/>
        <v>300000</v>
      </c>
      <c r="P23" s="56" t="s">
        <v>39</v>
      </c>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row>
    <row r="24" spans="1:51" s="60" customFormat="1" ht="15">
      <c r="A24" s="51" t="s">
        <v>40</v>
      </c>
      <c r="B24" s="58">
        <v>83301</v>
      </c>
      <c r="C24" s="53">
        <v>400</v>
      </c>
      <c r="D24" s="53">
        <v>400</v>
      </c>
      <c r="E24" s="53">
        <v>400</v>
      </c>
      <c r="F24" s="53">
        <v>400</v>
      </c>
      <c r="G24" s="53">
        <v>400</v>
      </c>
      <c r="H24" s="53">
        <v>400</v>
      </c>
      <c r="I24" s="53">
        <v>400</v>
      </c>
      <c r="J24" s="53">
        <v>400</v>
      </c>
      <c r="K24" s="53">
        <v>400</v>
      </c>
      <c r="L24" s="53">
        <v>400</v>
      </c>
      <c r="M24" s="53">
        <v>400</v>
      </c>
      <c r="N24" s="53">
        <v>400</v>
      </c>
      <c r="O24" s="54">
        <f t="shared" si="0"/>
        <v>4800</v>
      </c>
      <c r="P24" s="40" t="s">
        <v>41</v>
      </c>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row>
    <row r="25" spans="1:51" s="60" customFormat="1" ht="15">
      <c r="A25" s="51" t="s">
        <v>42</v>
      </c>
      <c r="B25" s="58">
        <v>89601</v>
      </c>
      <c r="C25" s="53">
        <f aca="true" t="shared" si="3" ref="C25:N25">360000/12</f>
        <v>30000</v>
      </c>
      <c r="D25" s="53">
        <f t="shared" si="3"/>
        <v>30000</v>
      </c>
      <c r="E25" s="53">
        <f t="shared" si="3"/>
        <v>30000</v>
      </c>
      <c r="F25" s="53">
        <f t="shared" si="3"/>
        <v>30000</v>
      </c>
      <c r="G25" s="53">
        <f t="shared" si="3"/>
        <v>30000</v>
      </c>
      <c r="H25" s="53">
        <f t="shared" si="3"/>
        <v>30000</v>
      </c>
      <c r="I25" s="53">
        <f t="shared" si="3"/>
        <v>30000</v>
      </c>
      <c r="J25" s="53">
        <f t="shared" si="3"/>
        <v>30000</v>
      </c>
      <c r="K25" s="53">
        <f t="shared" si="3"/>
        <v>30000</v>
      </c>
      <c r="L25" s="53">
        <f t="shared" si="3"/>
        <v>30000</v>
      </c>
      <c r="M25" s="53">
        <f t="shared" si="3"/>
        <v>30000</v>
      </c>
      <c r="N25" s="53">
        <f t="shared" si="3"/>
        <v>30000</v>
      </c>
      <c r="O25" s="54">
        <f t="shared" si="0"/>
        <v>360000</v>
      </c>
      <c r="P25" s="40" t="s">
        <v>43</v>
      </c>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row>
    <row r="26" spans="1:51" s="60" customFormat="1" ht="28.5">
      <c r="A26" s="73" t="s">
        <v>44</v>
      </c>
      <c r="B26" s="65">
        <v>89602</v>
      </c>
      <c r="C26" s="53">
        <v>75000</v>
      </c>
      <c r="D26" s="53">
        <v>75000</v>
      </c>
      <c r="E26" s="53">
        <v>75000</v>
      </c>
      <c r="F26" s="53">
        <v>75000</v>
      </c>
      <c r="G26" s="53">
        <v>75000</v>
      </c>
      <c r="H26" s="53">
        <v>75000</v>
      </c>
      <c r="I26" s="53">
        <v>75000</v>
      </c>
      <c r="J26" s="53">
        <v>75000</v>
      </c>
      <c r="K26" s="53">
        <v>75000</v>
      </c>
      <c r="L26" s="53">
        <v>75000</v>
      </c>
      <c r="M26" s="53">
        <v>75000</v>
      </c>
      <c r="N26" s="53">
        <v>75000</v>
      </c>
      <c r="O26" s="54">
        <f t="shared" si="0"/>
        <v>900000</v>
      </c>
      <c r="P26" s="40" t="s">
        <v>45</v>
      </c>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row>
    <row r="27" spans="1:51" s="60" customFormat="1" ht="30" customHeight="1">
      <c r="A27" s="51" t="s">
        <v>46</v>
      </c>
      <c r="B27" s="58">
        <v>89701</v>
      </c>
      <c r="C27" s="53"/>
      <c r="D27" s="53"/>
      <c r="E27" s="53"/>
      <c r="F27" s="53">
        <v>50000</v>
      </c>
      <c r="G27" s="53"/>
      <c r="H27" s="53">
        <v>200000</v>
      </c>
      <c r="I27" s="53">
        <v>50000</v>
      </c>
      <c r="J27" s="53"/>
      <c r="K27" s="53"/>
      <c r="L27" s="53"/>
      <c r="M27" s="53"/>
      <c r="N27" s="53"/>
      <c r="O27" s="54">
        <f t="shared" si="0"/>
        <v>300000</v>
      </c>
      <c r="P27" s="56" t="s">
        <v>47</v>
      </c>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row>
    <row r="28" spans="1:51" s="60" customFormat="1" ht="30.75" customHeight="1">
      <c r="A28" s="61" t="s">
        <v>48</v>
      </c>
      <c r="B28" s="65">
        <v>89702</v>
      </c>
      <c r="C28" s="53"/>
      <c r="D28" s="53"/>
      <c r="E28" s="53"/>
      <c r="F28" s="53"/>
      <c r="G28" s="53"/>
      <c r="H28" s="53">
        <v>250000</v>
      </c>
      <c r="I28" s="53"/>
      <c r="J28" s="53"/>
      <c r="K28" s="53"/>
      <c r="L28" s="53"/>
      <c r="M28" s="53"/>
      <c r="N28" s="53"/>
      <c r="O28" s="54">
        <f t="shared" si="0"/>
        <v>250000</v>
      </c>
      <c r="P28" s="40" t="s">
        <v>49</v>
      </c>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row>
    <row r="29" spans="1:51" s="60" customFormat="1" ht="30.75" customHeight="1">
      <c r="A29" s="51" t="s">
        <v>50</v>
      </c>
      <c r="B29" s="52">
        <v>89703</v>
      </c>
      <c r="C29" s="53"/>
      <c r="D29" s="74"/>
      <c r="E29" s="75">
        <v>5000</v>
      </c>
      <c r="F29" s="74"/>
      <c r="G29" s="75"/>
      <c r="H29" s="74"/>
      <c r="I29" s="75"/>
      <c r="J29" s="76"/>
      <c r="K29" s="75"/>
      <c r="L29" s="77"/>
      <c r="M29" s="75"/>
      <c r="N29" s="74"/>
      <c r="O29" s="54">
        <f t="shared" si="0"/>
        <v>5000</v>
      </c>
      <c r="P29" s="40" t="s">
        <v>51</v>
      </c>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row>
    <row r="30" spans="1:51" s="60" customFormat="1" ht="15">
      <c r="A30" s="51" t="s">
        <v>52</v>
      </c>
      <c r="B30" s="78">
        <v>89707</v>
      </c>
      <c r="C30" s="53">
        <v>5000</v>
      </c>
      <c r="D30" s="79"/>
      <c r="E30" s="80"/>
      <c r="F30" s="79"/>
      <c r="G30" s="80">
        <v>10000</v>
      </c>
      <c r="H30" s="79">
        <v>5000</v>
      </c>
      <c r="I30" s="80"/>
      <c r="J30" s="81"/>
      <c r="K30" s="80"/>
      <c r="L30" s="82"/>
      <c r="M30" s="80"/>
      <c r="N30" s="79">
        <v>5000</v>
      </c>
      <c r="O30" s="54">
        <f t="shared" si="0"/>
        <v>25000</v>
      </c>
      <c r="P30" s="40" t="s">
        <v>53</v>
      </c>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row>
    <row r="31" spans="1:51" s="60" customFormat="1" ht="28.5">
      <c r="A31" s="55" t="s">
        <v>54</v>
      </c>
      <c r="B31" s="58">
        <v>89710</v>
      </c>
      <c r="C31" s="53"/>
      <c r="D31" s="79"/>
      <c r="E31" s="80"/>
      <c r="F31" s="79"/>
      <c r="G31" s="80"/>
      <c r="H31" s="79"/>
      <c r="I31" s="80"/>
      <c r="J31" s="81"/>
      <c r="K31" s="80"/>
      <c r="L31" s="82"/>
      <c r="M31" s="80"/>
      <c r="N31" s="79"/>
      <c r="O31" s="54">
        <f t="shared" si="0"/>
        <v>0</v>
      </c>
      <c r="P31" s="56" t="s">
        <v>55</v>
      </c>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row>
    <row r="32" spans="1:51" s="60" customFormat="1" ht="29.25" customHeight="1">
      <c r="A32" s="51" t="s">
        <v>56</v>
      </c>
      <c r="B32" s="58">
        <v>89803</v>
      </c>
      <c r="C32" s="53"/>
      <c r="D32" s="53">
        <v>200000</v>
      </c>
      <c r="E32" s="53"/>
      <c r="F32" s="53"/>
      <c r="G32" s="53"/>
      <c r="H32" s="53"/>
      <c r="I32" s="53"/>
      <c r="J32" s="53"/>
      <c r="K32" s="53"/>
      <c r="L32" s="53"/>
      <c r="M32" s="53"/>
      <c r="N32" s="53"/>
      <c r="O32" s="54">
        <f t="shared" si="0"/>
        <v>200000</v>
      </c>
      <c r="P32" s="56" t="s">
        <v>57</v>
      </c>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row>
    <row r="33" spans="1:16" ht="28.5">
      <c r="A33" s="61" t="s">
        <v>58</v>
      </c>
      <c r="B33" s="72">
        <v>89805</v>
      </c>
      <c r="C33" s="53"/>
      <c r="D33" s="53"/>
      <c r="E33" s="53"/>
      <c r="F33" s="53"/>
      <c r="G33" s="53">
        <v>2000</v>
      </c>
      <c r="H33" s="53"/>
      <c r="I33" s="53"/>
      <c r="J33" s="53">
        <v>2000</v>
      </c>
      <c r="K33" s="53"/>
      <c r="L33" s="53"/>
      <c r="M33" s="53">
        <v>2000</v>
      </c>
      <c r="N33" s="53"/>
      <c r="O33" s="54">
        <f t="shared" si="0"/>
        <v>6000</v>
      </c>
      <c r="P33" s="56" t="s">
        <v>59</v>
      </c>
    </row>
    <row r="34" spans="1:16" ht="28.5">
      <c r="A34" s="51" t="s">
        <v>60</v>
      </c>
      <c r="B34" s="78">
        <v>89806</v>
      </c>
      <c r="C34" s="53"/>
      <c r="D34" s="53"/>
      <c r="E34" s="53">
        <v>510000</v>
      </c>
      <c r="F34" s="53"/>
      <c r="G34" s="53"/>
      <c r="H34" s="53"/>
      <c r="I34" s="53"/>
      <c r="J34" s="53"/>
      <c r="K34" s="53"/>
      <c r="L34" s="53"/>
      <c r="M34" s="53"/>
      <c r="N34" s="53"/>
      <c r="O34" s="54">
        <f t="shared" si="0"/>
        <v>510000</v>
      </c>
      <c r="P34" s="56" t="s">
        <v>61</v>
      </c>
    </row>
    <row r="35" spans="1:16" ht="30" customHeight="1">
      <c r="A35" s="61" t="s">
        <v>62</v>
      </c>
      <c r="B35" s="72">
        <v>89812</v>
      </c>
      <c r="C35" s="53">
        <v>50000</v>
      </c>
      <c r="D35" s="53"/>
      <c r="E35" s="53"/>
      <c r="F35" s="53"/>
      <c r="G35" s="53"/>
      <c r="H35" s="53"/>
      <c r="I35" s="53"/>
      <c r="J35" s="53"/>
      <c r="K35" s="53"/>
      <c r="L35" s="53"/>
      <c r="M35" s="53"/>
      <c r="N35" s="53"/>
      <c r="O35" s="54">
        <f t="shared" si="0"/>
        <v>50000</v>
      </c>
      <c r="P35" s="56" t="s">
        <v>63</v>
      </c>
    </row>
    <row r="36" spans="1:16" ht="42.75">
      <c r="A36" s="55" t="s">
        <v>64</v>
      </c>
      <c r="B36" s="78">
        <v>89901</v>
      </c>
      <c r="C36" s="53"/>
      <c r="D36" s="53"/>
      <c r="E36" s="53">
        <v>900000</v>
      </c>
      <c r="F36" s="53">
        <v>200000</v>
      </c>
      <c r="G36" s="53"/>
      <c r="H36" s="53"/>
      <c r="I36" s="53"/>
      <c r="J36" s="53"/>
      <c r="K36" s="53"/>
      <c r="L36" s="53"/>
      <c r="M36" s="53"/>
      <c r="N36" s="53"/>
      <c r="O36" s="54">
        <f t="shared" si="0"/>
        <v>1100000</v>
      </c>
      <c r="P36" s="56" t="s">
        <v>65</v>
      </c>
    </row>
    <row r="37" spans="1:16" ht="15">
      <c r="A37" s="61" t="s">
        <v>66</v>
      </c>
      <c r="B37" s="72">
        <v>89903</v>
      </c>
      <c r="C37" s="53">
        <v>75000</v>
      </c>
      <c r="D37" s="53">
        <v>2500</v>
      </c>
      <c r="E37" s="53">
        <v>2500</v>
      </c>
      <c r="F37" s="53">
        <v>150000</v>
      </c>
      <c r="G37" s="53">
        <v>2500</v>
      </c>
      <c r="H37" s="53">
        <v>2500</v>
      </c>
      <c r="I37" s="53">
        <v>2500</v>
      </c>
      <c r="J37" s="53">
        <v>2500</v>
      </c>
      <c r="K37" s="53">
        <v>2500</v>
      </c>
      <c r="L37" s="53">
        <v>2500</v>
      </c>
      <c r="M37" s="53">
        <v>2500</v>
      </c>
      <c r="N37" s="53">
        <v>2500</v>
      </c>
      <c r="O37" s="54">
        <f t="shared" si="0"/>
        <v>250000</v>
      </c>
      <c r="P37" s="40" t="s">
        <v>67</v>
      </c>
    </row>
    <row r="38" spans="1:16" ht="57">
      <c r="A38" s="51" t="s">
        <v>68</v>
      </c>
      <c r="B38" s="58">
        <v>89904</v>
      </c>
      <c r="C38" s="53">
        <v>4500</v>
      </c>
      <c r="D38" s="53">
        <v>4500</v>
      </c>
      <c r="E38" s="53">
        <v>4500</v>
      </c>
      <c r="F38" s="53">
        <v>4500</v>
      </c>
      <c r="G38" s="53">
        <v>4500</v>
      </c>
      <c r="H38" s="53">
        <v>4500</v>
      </c>
      <c r="I38" s="53">
        <v>4500</v>
      </c>
      <c r="J38" s="53">
        <v>4500</v>
      </c>
      <c r="K38" s="53">
        <v>4500</v>
      </c>
      <c r="L38" s="53">
        <v>4500</v>
      </c>
      <c r="M38" s="53">
        <v>4500</v>
      </c>
      <c r="N38" s="53">
        <v>4500</v>
      </c>
      <c r="O38" s="54">
        <f t="shared" si="0"/>
        <v>54000</v>
      </c>
      <c r="P38" s="56" t="s">
        <v>69</v>
      </c>
    </row>
    <row r="39" spans="1:16" ht="28.5">
      <c r="A39" s="70" t="s">
        <v>70</v>
      </c>
      <c r="B39" s="72">
        <v>89907</v>
      </c>
      <c r="C39" s="53">
        <v>50000</v>
      </c>
      <c r="D39" s="53"/>
      <c r="E39" s="53"/>
      <c r="F39" s="53">
        <v>50000</v>
      </c>
      <c r="G39" s="53"/>
      <c r="H39" s="53"/>
      <c r="I39" s="53">
        <v>50000</v>
      </c>
      <c r="J39" s="53"/>
      <c r="K39" s="53"/>
      <c r="L39" s="53">
        <v>50000</v>
      </c>
      <c r="M39" s="53"/>
      <c r="N39" s="53"/>
      <c r="O39" s="54">
        <f t="shared" si="0"/>
        <v>200000</v>
      </c>
      <c r="P39" s="56" t="s">
        <v>71</v>
      </c>
    </row>
    <row r="40" spans="1:16" ht="15">
      <c r="A40" s="51" t="s">
        <v>72</v>
      </c>
      <c r="B40" s="78">
        <v>89908</v>
      </c>
      <c r="C40" s="53">
        <v>22000</v>
      </c>
      <c r="D40" s="53">
        <v>22000</v>
      </c>
      <c r="E40" s="53">
        <v>22000</v>
      </c>
      <c r="F40" s="53">
        <v>22000</v>
      </c>
      <c r="G40" s="53">
        <v>22000</v>
      </c>
      <c r="H40" s="53">
        <v>22000</v>
      </c>
      <c r="I40" s="53">
        <v>22000</v>
      </c>
      <c r="J40" s="53">
        <v>22000</v>
      </c>
      <c r="K40" s="53">
        <v>22000</v>
      </c>
      <c r="L40" s="53">
        <v>22000</v>
      </c>
      <c r="M40" s="53">
        <v>22000</v>
      </c>
      <c r="N40" s="53">
        <v>22000</v>
      </c>
      <c r="O40" s="54">
        <f aca="true" t="shared" si="4" ref="O40:O71">SUM(C40:N40)</f>
        <v>264000</v>
      </c>
      <c r="P40" s="40" t="s">
        <v>73</v>
      </c>
    </row>
    <row r="41" spans="1:16" ht="57">
      <c r="A41" s="70" t="s">
        <v>74</v>
      </c>
      <c r="B41" s="72">
        <v>89909</v>
      </c>
      <c r="C41" s="53">
        <v>1000</v>
      </c>
      <c r="D41" s="53">
        <v>1000</v>
      </c>
      <c r="E41" s="53">
        <v>1000</v>
      </c>
      <c r="F41" s="53">
        <v>1000</v>
      </c>
      <c r="G41" s="53">
        <v>1000</v>
      </c>
      <c r="H41" s="53">
        <v>1000</v>
      </c>
      <c r="I41" s="53">
        <v>1000</v>
      </c>
      <c r="J41" s="53">
        <v>1000</v>
      </c>
      <c r="K41" s="53">
        <v>1000</v>
      </c>
      <c r="L41" s="53">
        <v>1000</v>
      </c>
      <c r="M41" s="53">
        <v>1000</v>
      </c>
      <c r="N41" s="53">
        <v>1000</v>
      </c>
      <c r="O41" s="54">
        <f t="shared" si="4"/>
        <v>12000</v>
      </c>
      <c r="P41" s="56" t="s">
        <v>75</v>
      </c>
    </row>
    <row r="42" spans="1:16" ht="28.5">
      <c r="A42" s="55" t="s">
        <v>76</v>
      </c>
      <c r="B42" s="78">
        <v>99001</v>
      </c>
      <c r="C42" s="53">
        <v>20000</v>
      </c>
      <c r="D42" s="53"/>
      <c r="E42" s="53"/>
      <c r="F42" s="53"/>
      <c r="G42" s="53">
        <v>20000</v>
      </c>
      <c r="H42" s="53"/>
      <c r="I42" s="53"/>
      <c r="J42" s="53"/>
      <c r="K42" s="53">
        <v>20000</v>
      </c>
      <c r="L42" s="53"/>
      <c r="M42" s="53"/>
      <c r="N42" s="53">
        <v>5000</v>
      </c>
      <c r="O42" s="54">
        <f t="shared" si="4"/>
        <v>65000</v>
      </c>
      <c r="P42" s="56" t="s">
        <v>77</v>
      </c>
    </row>
    <row r="43" spans="1:16" ht="28.5">
      <c r="A43" s="70" t="s">
        <v>78</v>
      </c>
      <c r="B43" s="72">
        <v>99002</v>
      </c>
      <c r="C43" s="53"/>
      <c r="D43" s="74"/>
      <c r="E43" s="83"/>
      <c r="F43" s="84"/>
      <c r="G43" s="83">
        <v>66668</v>
      </c>
      <c r="H43" s="84"/>
      <c r="I43" s="83"/>
      <c r="J43" s="83">
        <v>66666</v>
      </c>
      <c r="K43" s="83"/>
      <c r="L43" s="84"/>
      <c r="M43" s="83">
        <v>66666</v>
      </c>
      <c r="N43" s="84"/>
      <c r="O43" s="54">
        <f t="shared" si="4"/>
        <v>200000</v>
      </c>
      <c r="P43" s="56" t="s">
        <v>79</v>
      </c>
    </row>
    <row r="44" spans="1:16" ht="57">
      <c r="A44" s="55" t="s">
        <v>80</v>
      </c>
      <c r="B44" s="78">
        <v>99005</v>
      </c>
      <c r="C44" s="53">
        <v>1500</v>
      </c>
      <c r="D44" s="53">
        <v>1500</v>
      </c>
      <c r="E44" s="53">
        <v>1500</v>
      </c>
      <c r="F44" s="53">
        <v>1500</v>
      </c>
      <c r="G44" s="53">
        <v>1500</v>
      </c>
      <c r="H44" s="53">
        <v>1500</v>
      </c>
      <c r="I44" s="53">
        <v>1500</v>
      </c>
      <c r="J44" s="53">
        <v>1500</v>
      </c>
      <c r="K44" s="53">
        <v>1500</v>
      </c>
      <c r="L44" s="53">
        <v>1500</v>
      </c>
      <c r="M44" s="53">
        <v>1500</v>
      </c>
      <c r="N44" s="53">
        <v>1500</v>
      </c>
      <c r="O44" s="54">
        <f t="shared" si="4"/>
        <v>18000</v>
      </c>
      <c r="P44" s="56" t="s">
        <v>81</v>
      </c>
    </row>
    <row r="45" spans="1:16" ht="57">
      <c r="A45" s="55" t="s">
        <v>82</v>
      </c>
      <c r="B45" s="52">
        <v>99006</v>
      </c>
      <c r="C45" s="53">
        <v>3500</v>
      </c>
      <c r="D45" s="53"/>
      <c r="E45" s="53">
        <v>3500</v>
      </c>
      <c r="F45" s="53"/>
      <c r="G45" s="53">
        <v>3500</v>
      </c>
      <c r="H45" s="53"/>
      <c r="I45" s="53">
        <v>3500</v>
      </c>
      <c r="J45" s="53"/>
      <c r="K45" s="53">
        <v>3500</v>
      </c>
      <c r="L45" s="53"/>
      <c r="M45" s="53">
        <v>3500</v>
      </c>
      <c r="N45" s="53"/>
      <c r="O45" s="54">
        <f t="shared" si="4"/>
        <v>21000</v>
      </c>
      <c r="P45" s="56" t="s">
        <v>83</v>
      </c>
    </row>
    <row r="46" spans="1:16" ht="28.5">
      <c r="A46" s="73" t="s">
        <v>84</v>
      </c>
      <c r="B46" s="65">
        <v>99009</v>
      </c>
      <c r="C46" s="53">
        <v>2500</v>
      </c>
      <c r="D46" s="53"/>
      <c r="E46" s="53"/>
      <c r="F46" s="53">
        <v>2500</v>
      </c>
      <c r="G46" s="53"/>
      <c r="H46" s="53"/>
      <c r="I46" s="53">
        <v>2500</v>
      </c>
      <c r="J46" s="53"/>
      <c r="K46" s="53"/>
      <c r="L46" s="53">
        <v>2500</v>
      </c>
      <c r="M46" s="53"/>
      <c r="N46" s="53"/>
      <c r="O46" s="54">
        <f t="shared" si="4"/>
        <v>10000</v>
      </c>
      <c r="P46" s="56" t="s">
        <v>85</v>
      </c>
    </row>
    <row r="47" spans="1:16" ht="28.5">
      <c r="A47" s="55" t="s">
        <v>86</v>
      </c>
      <c r="B47" s="85">
        <v>99101</v>
      </c>
      <c r="C47" s="53">
        <v>9000</v>
      </c>
      <c r="D47" s="53">
        <v>9000</v>
      </c>
      <c r="E47" s="53">
        <v>9000</v>
      </c>
      <c r="F47" s="53">
        <v>9000</v>
      </c>
      <c r="G47" s="53">
        <v>9000</v>
      </c>
      <c r="H47" s="53">
        <v>9000</v>
      </c>
      <c r="I47" s="53">
        <v>9000</v>
      </c>
      <c r="J47" s="53">
        <v>9000</v>
      </c>
      <c r="K47" s="53">
        <v>9000</v>
      </c>
      <c r="L47" s="53">
        <v>9000</v>
      </c>
      <c r="M47" s="53">
        <v>9000</v>
      </c>
      <c r="N47" s="53">
        <v>9000</v>
      </c>
      <c r="O47" s="54">
        <f t="shared" si="4"/>
        <v>108000</v>
      </c>
      <c r="P47" s="56" t="s">
        <v>87</v>
      </c>
    </row>
    <row r="48" spans="1:16" ht="28.5">
      <c r="A48" s="70" t="s">
        <v>88</v>
      </c>
      <c r="B48" s="64">
        <v>99102</v>
      </c>
      <c r="C48" s="53">
        <v>15000</v>
      </c>
      <c r="D48" s="53"/>
      <c r="E48" s="53"/>
      <c r="F48" s="53">
        <v>15000</v>
      </c>
      <c r="G48" s="53"/>
      <c r="H48" s="53"/>
      <c r="I48" s="53">
        <v>15000</v>
      </c>
      <c r="J48" s="53"/>
      <c r="K48" s="53"/>
      <c r="L48" s="53">
        <v>15000</v>
      </c>
      <c r="M48" s="53"/>
      <c r="N48" s="53"/>
      <c r="O48" s="54">
        <f t="shared" si="4"/>
        <v>60000</v>
      </c>
      <c r="P48" s="56" t="s">
        <v>89</v>
      </c>
    </row>
    <row r="49" spans="1:16" ht="15">
      <c r="A49" s="51" t="s">
        <v>90</v>
      </c>
      <c r="B49" s="85">
        <v>99201</v>
      </c>
      <c r="C49" s="53">
        <v>176000</v>
      </c>
      <c r="D49" s="53">
        <v>176000</v>
      </c>
      <c r="E49" s="53">
        <v>176000</v>
      </c>
      <c r="F49" s="53">
        <v>176000</v>
      </c>
      <c r="G49" s="53">
        <v>176000</v>
      </c>
      <c r="H49" s="53">
        <v>176000</v>
      </c>
      <c r="I49" s="53">
        <v>176000</v>
      </c>
      <c r="J49" s="53">
        <v>176000</v>
      </c>
      <c r="K49" s="53">
        <v>176000</v>
      </c>
      <c r="L49" s="53">
        <v>176000</v>
      </c>
      <c r="M49" s="53">
        <v>176000</v>
      </c>
      <c r="N49" s="53">
        <v>176000</v>
      </c>
      <c r="O49" s="54">
        <f t="shared" si="4"/>
        <v>2112000</v>
      </c>
      <c r="P49" s="40" t="s">
        <v>91</v>
      </c>
    </row>
    <row r="50" spans="1:16" ht="16.5" customHeight="1">
      <c r="A50" s="86" t="s">
        <v>92</v>
      </c>
      <c r="B50" s="64">
        <v>99202</v>
      </c>
      <c r="C50" s="53">
        <v>5000</v>
      </c>
      <c r="D50" s="53">
        <v>10000</v>
      </c>
      <c r="E50" s="53">
        <v>5000</v>
      </c>
      <c r="F50" s="53">
        <v>10000</v>
      </c>
      <c r="G50" s="53">
        <v>5000</v>
      </c>
      <c r="H50" s="53">
        <v>5000</v>
      </c>
      <c r="I50" s="53">
        <v>5000</v>
      </c>
      <c r="J50" s="53">
        <v>10000</v>
      </c>
      <c r="K50" s="53">
        <v>5000</v>
      </c>
      <c r="L50" s="53">
        <v>5000</v>
      </c>
      <c r="M50" s="53">
        <v>5000</v>
      </c>
      <c r="N50" s="53">
        <v>5000</v>
      </c>
      <c r="O50" s="54">
        <f t="shared" si="4"/>
        <v>75000</v>
      </c>
      <c r="P50" s="40" t="s">
        <v>93</v>
      </c>
    </row>
    <row r="51" spans="1:16" ht="15">
      <c r="A51" s="51" t="s">
        <v>94</v>
      </c>
      <c r="B51" s="85">
        <v>99203</v>
      </c>
      <c r="C51" s="53">
        <v>8000</v>
      </c>
      <c r="D51" s="53">
        <v>8000</v>
      </c>
      <c r="E51" s="53">
        <v>8000</v>
      </c>
      <c r="F51" s="53">
        <v>8000</v>
      </c>
      <c r="G51" s="53">
        <v>8000</v>
      </c>
      <c r="H51" s="53">
        <v>8000</v>
      </c>
      <c r="I51" s="53">
        <v>8000</v>
      </c>
      <c r="J51" s="53">
        <v>8000</v>
      </c>
      <c r="K51" s="53">
        <v>8000</v>
      </c>
      <c r="L51" s="53">
        <v>8000</v>
      </c>
      <c r="M51" s="53">
        <v>8000</v>
      </c>
      <c r="N51" s="53">
        <v>8000</v>
      </c>
      <c r="O51" s="54">
        <f t="shared" si="4"/>
        <v>96000</v>
      </c>
      <c r="P51" s="40" t="s">
        <v>95</v>
      </c>
    </row>
    <row r="52" spans="1:16" ht="27.75" customHeight="1">
      <c r="A52" s="70" t="s">
        <v>96</v>
      </c>
      <c r="B52" s="64">
        <v>99204</v>
      </c>
      <c r="C52" s="53">
        <v>625</v>
      </c>
      <c r="D52" s="53">
        <v>625</v>
      </c>
      <c r="E52" s="53">
        <v>625</v>
      </c>
      <c r="F52" s="53">
        <v>625</v>
      </c>
      <c r="G52" s="53">
        <v>625</v>
      </c>
      <c r="H52" s="53">
        <v>625</v>
      </c>
      <c r="I52" s="53">
        <v>625</v>
      </c>
      <c r="J52" s="53">
        <v>625</v>
      </c>
      <c r="K52" s="53">
        <v>625</v>
      </c>
      <c r="L52" s="53">
        <v>625</v>
      </c>
      <c r="M52" s="53">
        <v>625</v>
      </c>
      <c r="N52" s="53">
        <v>625</v>
      </c>
      <c r="O52" s="54">
        <f t="shared" si="4"/>
        <v>7500</v>
      </c>
      <c r="P52" s="56" t="s">
        <v>97</v>
      </c>
    </row>
    <row r="53" spans="1:16" ht="15" customHeight="1">
      <c r="A53" s="87" t="s">
        <v>98</v>
      </c>
      <c r="B53" s="88">
        <v>99205</v>
      </c>
      <c r="C53" s="53">
        <v>800</v>
      </c>
      <c r="D53" s="53">
        <v>800</v>
      </c>
      <c r="E53" s="53">
        <v>800</v>
      </c>
      <c r="F53" s="53">
        <v>800</v>
      </c>
      <c r="G53" s="53">
        <v>800</v>
      </c>
      <c r="H53" s="53">
        <v>800</v>
      </c>
      <c r="I53" s="53">
        <v>800</v>
      </c>
      <c r="J53" s="53">
        <v>800</v>
      </c>
      <c r="K53" s="53">
        <v>800</v>
      </c>
      <c r="L53" s="53">
        <v>800</v>
      </c>
      <c r="M53" s="53">
        <v>800</v>
      </c>
      <c r="N53" s="53">
        <v>800</v>
      </c>
      <c r="O53" s="54">
        <f t="shared" si="4"/>
        <v>9600</v>
      </c>
      <c r="P53" s="40" t="s">
        <v>99</v>
      </c>
    </row>
    <row r="54" spans="1:16" ht="28.5">
      <c r="A54" s="70" t="s">
        <v>100</v>
      </c>
      <c r="B54" s="72">
        <v>99301</v>
      </c>
      <c r="C54" s="53">
        <v>1000</v>
      </c>
      <c r="D54" s="53">
        <v>1000</v>
      </c>
      <c r="E54" s="53">
        <v>1000</v>
      </c>
      <c r="F54" s="53">
        <v>1000</v>
      </c>
      <c r="G54" s="53">
        <v>1000</v>
      </c>
      <c r="H54" s="53">
        <v>1000</v>
      </c>
      <c r="I54" s="53">
        <v>1000</v>
      </c>
      <c r="J54" s="53">
        <v>1000</v>
      </c>
      <c r="K54" s="53">
        <v>1000</v>
      </c>
      <c r="L54" s="53">
        <v>1000</v>
      </c>
      <c r="M54" s="53">
        <v>1000</v>
      </c>
      <c r="N54" s="53">
        <v>1000</v>
      </c>
      <c r="O54" s="54">
        <f t="shared" si="4"/>
        <v>12000</v>
      </c>
      <c r="P54" s="56" t="s">
        <v>101</v>
      </c>
    </row>
    <row r="55" spans="1:16" ht="42.75">
      <c r="A55" s="55" t="s">
        <v>102</v>
      </c>
      <c r="B55" s="78">
        <v>99302</v>
      </c>
      <c r="C55" s="53">
        <f aca="true" t="shared" si="5" ref="C55:H55">135000/12</f>
        <v>11250</v>
      </c>
      <c r="D55" s="53">
        <f t="shared" si="5"/>
        <v>11250</v>
      </c>
      <c r="E55" s="53">
        <f t="shared" si="5"/>
        <v>11250</v>
      </c>
      <c r="F55" s="53">
        <f t="shared" si="5"/>
        <v>11250</v>
      </c>
      <c r="G55" s="53">
        <f t="shared" si="5"/>
        <v>11250</v>
      </c>
      <c r="H55" s="53">
        <f t="shared" si="5"/>
        <v>11250</v>
      </c>
      <c r="I55" s="53">
        <f>11250+100000</f>
        <v>111250</v>
      </c>
      <c r="J55" s="53">
        <f>135000/12</f>
        <v>11250</v>
      </c>
      <c r="K55" s="53">
        <f>135000/12</f>
        <v>11250</v>
      </c>
      <c r="L55" s="53">
        <f>135000/12</f>
        <v>11250</v>
      </c>
      <c r="M55" s="53">
        <f>135000/12</f>
        <v>11250</v>
      </c>
      <c r="N55" s="53">
        <f>135000/12</f>
        <v>11250</v>
      </c>
      <c r="O55" s="54">
        <f t="shared" si="4"/>
        <v>235000</v>
      </c>
      <c r="P55" s="56" t="s">
        <v>103</v>
      </c>
    </row>
    <row r="56" spans="1:16" ht="15">
      <c r="A56" s="89" t="s">
        <v>104</v>
      </c>
      <c r="B56" s="72">
        <v>99303</v>
      </c>
      <c r="C56" s="68">
        <v>1000</v>
      </c>
      <c r="D56" s="68">
        <v>1000</v>
      </c>
      <c r="E56" s="68">
        <v>1000</v>
      </c>
      <c r="F56" s="68">
        <v>1000</v>
      </c>
      <c r="G56" s="68">
        <v>1000</v>
      </c>
      <c r="H56" s="68">
        <v>1000</v>
      </c>
      <c r="I56" s="68">
        <v>1000</v>
      </c>
      <c r="J56" s="68">
        <v>1000</v>
      </c>
      <c r="K56" s="68">
        <v>1000</v>
      </c>
      <c r="L56" s="68">
        <v>1000</v>
      </c>
      <c r="M56" s="68">
        <v>1000</v>
      </c>
      <c r="N56" s="68">
        <v>1000</v>
      </c>
      <c r="O56" s="54">
        <f t="shared" si="4"/>
        <v>12000</v>
      </c>
      <c r="P56" s="90" t="s">
        <v>105</v>
      </c>
    </row>
    <row r="57" spans="1:51" s="92" customFormat="1" ht="28.5">
      <c r="A57" s="51" t="s">
        <v>106</v>
      </c>
      <c r="B57" s="88">
        <v>99304</v>
      </c>
      <c r="C57" s="53">
        <v>5000</v>
      </c>
      <c r="D57" s="53">
        <v>5000</v>
      </c>
      <c r="E57" s="53">
        <v>5000</v>
      </c>
      <c r="F57" s="53">
        <v>5000</v>
      </c>
      <c r="G57" s="53">
        <v>5000</v>
      </c>
      <c r="H57" s="53">
        <v>5000</v>
      </c>
      <c r="I57" s="53">
        <v>5000</v>
      </c>
      <c r="J57" s="53">
        <v>5000</v>
      </c>
      <c r="K57" s="53">
        <v>5000</v>
      </c>
      <c r="L57" s="53">
        <v>5000</v>
      </c>
      <c r="M57" s="53">
        <v>5000</v>
      </c>
      <c r="N57" s="53">
        <v>5000</v>
      </c>
      <c r="O57" s="54">
        <f t="shared" si="4"/>
        <v>60000</v>
      </c>
      <c r="P57" s="56" t="s">
        <v>107</v>
      </c>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row>
    <row r="58" spans="1:16" ht="15">
      <c r="A58" s="93" t="s">
        <v>108</v>
      </c>
      <c r="B58" s="94">
        <v>99305</v>
      </c>
      <c r="C58" s="71">
        <v>10000</v>
      </c>
      <c r="D58" s="71">
        <v>10000</v>
      </c>
      <c r="E58" s="71">
        <v>10000</v>
      </c>
      <c r="F58" s="71">
        <v>10000</v>
      </c>
      <c r="G58" s="71">
        <v>10000</v>
      </c>
      <c r="H58" s="71">
        <v>10000</v>
      </c>
      <c r="I58" s="71">
        <v>10000</v>
      </c>
      <c r="J58" s="71">
        <v>10000</v>
      </c>
      <c r="K58" s="71">
        <v>10000</v>
      </c>
      <c r="L58" s="71">
        <v>10000</v>
      </c>
      <c r="M58" s="71">
        <v>10000</v>
      </c>
      <c r="N58" s="71">
        <v>10000</v>
      </c>
      <c r="O58" s="54">
        <f t="shared" si="4"/>
        <v>120000</v>
      </c>
      <c r="P58" s="95" t="s">
        <v>109</v>
      </c>
    </row>
    <row r="59" spans="1:16" ht="15">
      <c r="A59" s="61" t="s">
        <v>110</v>
      </c>
      <c r="B59" s="72">
        <v>99306</v>
      </c>
      <c r="C59" s="53">
        <v>120000</v>
      </c>
      <c r="D59" s="53">
        <v>120000</v>
      </c>
      <c r="E59" s="53">
        <v>120000</v>
      </c>
      <c r="F59" s="53">
        <v>120000</v>
      </c>
      <c r="G59" s="53">
        <v>120000</v>
      </c>
      <c r="H59" s="53">
        <v>120000</v>
      </c>
      <c r="I59" s="53">
        <v>120000</v>
      </c>
      <c r="J59" s="53">
        <v>120000</v>
      </c>
      <c r="K59" s="53">
        <v>120000</v>
      </c>
      <c r="L59" s="53">
        <v>120000</v>
      </c>
      <c r="M59" s="53">
        <v>120000</v>
      </c>
      <c r="N59" s="53">
        <v>120000</v>
      </c>
      <c r="O59" s="54">
        <f t="shared" si="4"/>
        <v>1440000</v>
      </c>
      <c r="P59" s="40" t="s">
        <v>111</v>
      </c>
    </row>
    <row r="60" spans="1:16" ht="42.75">
      <c r="A60" s="51" t="s">
        <v>112</v>
      </c>
      <c r="B60" s="78">
        <v>99308</v>
      </c>
      <c r="C60" s="53">
        <v>16000</v>
      </c>
      <c r="D60" s="53">
        <v>16000</v>
      </c>
      <c r="E60" s="53">
        <v>16000</v>
      </c>
      <c r="F60" s="53">
        <v>16000</v>
      </c>
      <c r="G60" s="53">
        <v>16000</v>
      </c>
      <c r="H60" s="53">
        <v>16000</v>
      </c>
      <c r="I60" s="53">
        <v>16000</v>
      </c>
      <c r="J60" s="53">
        <v>16000</v>
      </c>
      <c r="K60" s="53">
        <v>16000</v>
      </c>
      <c r="L60" s="53">
        <v>16000</v>
      </c>
      <c r="M60" s="53">
        <v>16000</v>
      </c>
      <c r="N60" s="53">
        <v>16000</v>
      </c>
      <c r="O60" s="54">
        <f t="shared" si="4"/>
        <v>192000</v>
      </c>
      <c r="P60" s="56" t="s">
        <v>113</v>
      </c>
    </row>
    <row r="61" spans="1:16" ht="28.5">
      <c r="A61" s="55" t="s">
        <v>114</v>
      </c>
      <c r="B61" s="58">
        <v>99314</v>
      </c>
      <c r="C61" s="53">
        <f>1653*2</f>
        <v>3306</v>
      </c>
      <c r="D61" s="53"/>
      <c r="E61" s="53"/>
      <c r="F61" s="53"/>
      <c r="G61" s="53"/>
      <c r="H61" s="53"/>
      <c r="I61" s="53"/>
      <c r="J61" s="53"/>
      <c r="K61" s="53"/>
      <c r="L61" s="53"/>
      <c r="M61" s="53"/>
      <c r="N61" s="53"/>
      <c r="O61" s="54">
        <f t="shared" si="4"/>
        <v>3306</v>
      </c>
      <c r="P61" s="56" t="s">
        <v>115</v>
      </c>
    </row>
    <row r="62" spans="1:52" ht="16.5" customHeight="1">
      <c r="A62" s="55" t="s">
        <v>116</v>
      </c>
      <c r="B62" s="52">
        <v>99317</v>
      </c>
      <c r="C62" s="53">
        <v>600</v>
      </c>
      <c r="D62" s="53">
        <v>600</v>
      </c>
      <c r="E62" s="53">
        <v>600</v>
      </c>
      <c r="F62" s="53">
        <v>600</v>
      </c>
      <c r="G62" s="53">
        <v>600</v>
      </c>
      <c r="H62" s="53">
        <v>600</v>
      </c>
      <c r="I62" s="53">
        <v>600</v>
      </c>
      <c r="J62" s="53">
        <v>600</v>
      </c>
      <c r="K62" s="53">
        <v>600</v>
      </c>
      <c r="L62" s="53">
        <v>600</v>
      </c>
      <c r="M62" s="53">
        <v>600</v>
      </c>
      <c r="N62" s="53">
        <v>600</v>
      </c>
      <c r="O62" s="54">
        <f t="shared" si="4"/>
        <v>7200</v>
      </c>
      <c r="P62" s="40" t="s">
        <v>117</v>
      </c>
      <c r="AZ62" s="41"/>
    </row>
    <row r="63" spans="1:51" s="60" customFormat="1" ht="28.5">
      <c r="A63" s="61" t="s">
        <v>118</v>
      </c>
      <c r="B63" s="65">
        <v>99318</v>
      </c>
      <c r="C63" s="53"/>
      <c r="D63" s="75">
        <v>10000</v>
      </c>
      <c r="E63" s="75"/>
      <c r="F63" s="75">
        <v>10000</v>
      </c>
      <c r="G63" s="75"/>
      <c r="H63" s="75"/>
      <c r="I63" s="75">
        <v>20000</v>
      </c>
      <c r="J63" s="75"/>
      <c r="K63" s="75"/>
      <c r="L63" s="75">
        <v>5000</v>
      </c>
      <c r="M63" s="75"/>
      <c r="N63" s="75"/>
      <c r="O63" s="54">
        <f t="shared" si="4"/>
        <v>45000</v>
      </c>
      <c r="P63" s="56" t="s">
        <v>119</v>
      </c>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row>
    <row r="64" spans="1:51" s="60" customFormat="1" ht="15">
      <c r="A64" s="55" t="s">
        <v>120</v>
      </c>
      <c r="B64" s="58">
        <v>99320</v>
      </c>
      <c r="C64" s="53">
        <v>45000</v>
      </c>
      <c r="D64" s="53"/>
      <c r="E64" s="53"/>
      <c r="F64" s="53"/>
      <c r="G64" s="53">
        <v>45000</v>
      </c>
      <c r="H64" s="53"/>
      <c r="I64" s="53"/>
      <c r="J64" s="53"/>
      <c r="K64" s="53">
        <v>25000</v>
      </c>
      <c r="L64" s="53"/>
      <c r="M64" s="53"/>
      <c r="N64" s="53"/>
      <c r="O64" s="54">
        <f t="shared" si="4"/>
        <v>115000</v>
      </c>
      <c r="P64" s="40" t="s">
        <v>121</v>
      </c>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row>
    <row r="65" spans="1:51" s="60" customFormat="1" ht="42.75">
      <c r="A65" s="69" t="s">
        <v>122</v>
      </c>
      <c r="B65" s="52">
        <v>99326</v>
      </c>
      <c r="C65" s="53"/>
      <c r="D65" s="53"/>
      <c r="E65" s="53"/>
      <c r="F65" s="53"/>
      <c r="G65" s="53"/>
      <c r="H65" s="53"/>
      <c r="I65" s="53"/>
      <c r="J65" s="53"/>
      <c r="K65" s="53"/>
      <c r="L65" s="53"/>
      <c r="M65" s="53"/>
      <c r="N65" s="53"/>
      <c r="O65" s="54">
        <f t="shared" si="4"/>
        <v>0</v>
      </c>
      <c r="P65" s="56" t="s">
        <v>123</v>
      </c>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row>
    <row r="66" spans="1:51" s="60" customFormat="1" ht="28.5">
      <c r="A66" s="70" t="s">
        <v>124</v>
      </c>
      <c r="B66" s="52">
        <v>99335</v>
      </c>
      <c r="C66" s="53"/>
      <c r="D66" s="75">
        <f>200000/4</f>
        <v>50000</v>
      </c>
      <c r="E66" s="75">
        <f>200000/4</f>
        <v>50000</v>
      </c>
      <c r="F66" s="75">
        <f>200000/4</f>
        <v>50000</v>
      </c>
      <c r="G66" s="75">
        <f>200000/4</f>
        <v>50000</v>
      </c>
      <c r="H66" s="75"/>
      <c r="I66" s="75"/>
      <c r="J66" s="75"/>
      <c r="K66" s="75"/>
      <c r="L66" s="75"/>
      <c r="M66" s="75"/>
      <c r="N66" s="75"/>
      <c r="O66" s="54">
        <f t="shared" si="4"/>
        <v>200000</v>
      </c>
      <c r="P66" s="56" t="s">
        <v>125</v>
      </c>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row>
    <row r="67" spans="1:51" s="60" customFormat="1" ht="15">
      <c r="A67" s="51" t="s">
        <v>126</v>
      </c>
      <c r="B67" s="58">
        <v>99336</v>
      </c>
      <c r="C67" s="53">
        <v>2000</v>
      </c>
      <c r="D67" s="53">
        <v>2000</v>
      </c>
      <c r="E67" s="53">
        <v>2000</v>
      </c>
      <c r="F67" s="53">
        <v>2000</v>
      </c>
      <c r="G67" s="53">
        <v>2000</v>
      </c>
      <c r="H67" s="53">
        <v>2000</v>
      </c>
      <c r="I67" s="53">
        <v>2000</v>
      </c>
      <c r="J67" s="53">
        <v>2000</v>
      </c>
      <c r="K67" s="53">
        <v>2000</v>
      </c>
      <c r="L67" s="53">
        <v>2000</v>
      </c>
      <c r="M67" s="53">
        <v>2000</v>
      </c>
      <c r="N67" s="53">
        <v>2000</v>
      </c>
      <c r="O67" s="54">
        <f t="shared" si="4"/>
        <v>24000</v>
      </c>
      <c r="P67" s="40" t="s">
        <v>127</v>
      </c>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row>
    <row r="68" spans="1:51" s="60" customFormat="1" ht="57">
      <c r="A68" s="55" t="s">
        <v>128</v>
      </c>
      <c r="B68" s="52">
        <v>99901</v>
      </c>
      <c r="C68" s="53"/>
      <c r="D68" s="80"/>
      <c r="E68" s="80"/>
      <c r="F68" s="80"/>
      <c r="G68" s="80"/>
      <c r="H68" s="80"/>
      <c r="I68" s="80"/>
      <c r="J68" s="80"/>
      <c r="K68" s="80"/>
      <c r="L68" s="80"/>
      <c r="M68" s="80"/>
      <c r="N68" s="80"/>
      <c r="O68" s="54">
        <f t="shared" si="4"/>
        <v>0</v>
      </c>
      <c r="P68" s="56" t="s">
        <v>129</v>
      </c>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row>
    <row r="69" spans="1:16" ht="42.75">
      <c r="A69" s="55" t="s">
        <v>130</v>
      </c>
      <c r="B69" s="52">
        <v>99902</v>
      </c>
      <c r="C69" s="53"/>
      <c r="D69" s="80"/>
      <c r="E69" s="80"/>
      <c r="F69" s="80"/>
      <c r="G69" s="80"/>
      <c r="H69" s="80"/>
      <c r="I69" s="80"/>
      <c r="J69" s="80"/>
      <c r="K69" s="80"/>
      <c r="L69" s="80"/>
      <c r="M69" s="80"/>
      <c r="N69" s="80"/>
      <c r="O69" s="54">
        <f t="shared" si="4"/>
        <v>0</v>
      </c>
      <c r="P69" s="56" t="s">
        <v>131</v>
      </c>
    </row>
    <row r="70" spans="1:16" ht="57">
      <c r="A70" s="55" t="s">
        <v>132</v>
      </c>
      <c r="B70" s="52">
        <v>99903</v>
      </c>
      <c r="C70" s="53"/>
      <c r="D70" s="80"/>
      <c r="E70" s="80"/>
      <c r="F70" s="80"/>
      <c r="G70" s="80"/>
      <c r="H70" s="80"/>
      <c r="I70" s="80"/>
      <c r="J70" s="80"/>
      <c r="K70" s="80"/>
      <c r="L70" s="80"/>
      <c r="M70" s="80"/>
      <c r="N70" s="80"/>
      <c r="O70" s="54">
        <f t="shared" si="4"/>
        <v>0</v>
      </c>
      <c r="P70" s="56" t="s">
        <v>133</v>
      </c>
    </row>
    <row r="71" spans="1:16" ht="42.75">
      <c r="A71" s="55" t="s">
        <v>134</v>
      </c>
      <c r="B71" s="52">
        <v>99904</v>
      </c>
      <c r="C71" s="53"/>
      <c r="D71" s="53"/>
      <c r="E71" s="53"/>
      <c r="F71" s="53"/>
      <c r="G71" s="53"/>
      <c r="H71" s="53"/>
      <c r="I71" s="53"/>
      <c r="J71" s="53"/>
      <c r="K71" s="53"/>
      <c r="L71" s="53"/>
      <c r="M71" s="53"/>
      <c r="N71" s="53"/>
      <c r="O71" s="54">
        <f t="shared" si="4"/>
        <v>0</v>
      </c>
      <c r="P71" s="56" t="s">
        <v>135</v>
      </c>
    </row>
    <row r="72" spans="1:16" ht="28.5">
      <c r="A72" s="55" t="s">
        <v>136</v>
      </c>
      <c r="B72" s="52">
        <v>99905</v>
      </c>
      <c r="C72" s="53"/>
      <c r="D72" s="53"/>
      <c r="E72" s="53"/>
      <c r="F72" s="53"/>
      <c r="G72" s="53"/>
      <c r="H72" s="53"/>
      <c r="I72" s="53"/>
      <c r="J72" s="53"/>
      <c r="K72" s="53"/>
      <c r="L72" s="53"/>
      <c r="M72" s="53"/>
      <c r="N72" s="53"/>
      <c r="O72" s="54">
        <f>SUM(C72:N72)</f>
        <v>0</v>
      </c>
      <c r="P72" s="56" t="s">
        <v>137</v>
      </c>
    </row>
    <row r="73" spans="1:16" ht="15">
      <c r="A73" s="51"/>
      <c r="B73" s="52"/>
      <c r="C73" s="80"/>
      <c r="D73" s="80"/>
      <c r="E73" s="80"/>
      <c r="F73" s="80"/>
      <c r="G73" s="80"/>
      <c r="H73" s="80"/>
      <c r="I73" s="80"/>
      <c r="J73" s="80"/>
      <c r="K73" s="80"/>
      <c r="L73" s="80"/>
      <c r="M73" s="80"/>
      <c r="N73" s="80"/>
      <c r="O73" s="54"/>
      <c r="P73" s="91"/>
    </row>
    <row r="74" spans="1:51" s="4" customFormat="1" ht="15">
      <c r="A74" s="96" t="s">
        <v>138</v>
      </c>
      <c r="B74" s="97"/>
      <c r="C74" s="98">
        <f aca="true" t="shared" si="6" ref="C74:N74">SUM(C7:C73)</f>
        <v>2516281</v>
      </c>
      <c r="D74" s="98">
        <f t="shared" si="6"/>
        <v>2352475</v>
      </c>
      <c r="E74" s="98">
        <f t="shared" si="6"/>
        <v>3831975</v>
      </c>
      <c r="F74" s="98">
        <f t="shared" si="6"/>
        <v>2618975</v>
      </c>
      <c r="G74" s="98">
        <f t="shared" si="6"/>
        <v>2415643</v>
      </c>
      <c r="H74" s="98">
        <f t="shared" si="6"/>
        <v>2542475</v>
      </c>
      <c r="I74" s="98">
        <f t="shared" si="6"/>
        <v>2761475</v>
      </c>
      <c r="J74" s="98">
        <f t="shared" si="6"/>
        <v>2861141</v>
      </c>
      <c r="K74" s="98">
        <f t="shared" si="6"/>
        <v>2366975</v>
      </c>
      <c r="L74" s="98">
        <f t="shared" si="6"/>
        <v>2845808.333333333</v>
      </c>
      <c r="M74" s="98">
        <f t="shared" si="6"/>
        <v>2473974.333333333</v>
      </c>
      <c r="N74" s="98">
        <f t="shared" si="6"/>
        <v>2280808.333333333</v>
      </c>
      <c r="O74" s="99">
        <f>SUM(O8:O73)</f>
        <v>31868006</v>
      </c>
      <c r="P74" s="100"/>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row>
    <row r="75" spans="1:51" s="4" customFormat="1" ht="15">
      <c r="A75" s="101"/>
      <c r="B75" s="102"/>
      <c r="C75" s="3"/>
      <c r="D75" s="3"/>
      <c r="E75" s="3"/>
      <c r="F75" s="3"/>
      <c r="G75" s="3"/>
      <c r="H75" s="3"/>
      <c r="I75" s="3"/>
      <c r="J75" s="3"/>
      <c r="K75" s="3"/>
      <c r="L75" s="3"/>
      <c r="M75" s="3"/>
      <c r="N75" s="3"/>
      <c r="O75" s="103"/>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row>
  </sheetData>
  <sheetProtection/>
  <printOptions horizontalCentered="1" verticalCentered="1"/>
  <pageMargins left="0.75" right="0.75" top="0.54" bottom="0.66" header="0.5" footer="0.5"/>
  <pageSetup horizontalDpi="600" verticalDpi="600" orientation="landscape" paperSize="8"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Araco Automotive India Pvt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hrd</dc:creator>
  <cp:keywords/>
  <dc:description/>
  <cp:lastModifiedBy>Sprasad</cp:lastModifiedBy>
  <dcterms:created xsi:type="dcterms:W3CDTF">2005-05-11T09:25:08Z</dcterms:created>
  <dcterms:modified xsi:type="dcterms:W3CDTF">2012-05-12T04:26:08Z</dcterms:modified>
  <cp:category/>
  <cp:version/>
  <cp:contentType/>
  <cp:contentStatus/>
</cp:coreProperties>
</file>