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XYZ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<sst xmlns="http://schemas.openxmlformats.org/spreadsheetml/2006/main" count="32" uniqueCount="32">
  <si>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          Annexure-I </t>
  </si>
  <si>
    <t xml:space="preserve">Date of Joining : </t>
  </si>
  <si>
    <t>Salary Heads</t>
  </si>
  <si>
    <t>Amt</t>
  </si>
  <si>
    <t>Gross salary</t>
  </si>
  <si>
    <t>Basic</t>
  </si>
  <si>
    <t>H R A</t>
  </si>
  <si>
    <t>Conv. All</t>
  </si>
  <si>
    <t>CEA</t>
  </si>
  <si>
    <t>Uniform reimbursement</t>
  </si>
  <si>
    <t>Washing Allowance</t>
  </si>
  <si>
    <t>Medical Allowance</t>
  </si>
  <si>
    <t>Other Allow.</t>
  </si>
  <si>
    <t>SALARY (GROSS) / PM</t>
  </si>
  <si>
    <t>PF Employer</t>
  </si>
  <si>
    <t>Admin Charges</t>
  </si>
  <si>
    <t>ESI Employer</t>
  </si>
  <si>
    <t>Total Empr Contribution</t>
  </si>
  <si>
    <t>SALARY (CTC) / PM</t>
  </si>
  <si>
    <t>SALARY (CTC) / PA</t>
  </si>
  <si>
    <t>PF Employee</t>
  </si>
  <si>
    <t>ESI Employee</t>
  </si>
  <si>
    <t>PT</t>
  </si>
  <si>
    <t xml:space="preserve">Others </t>
  </si>
  <si>
    <t>Total Emp Deduction</t>
  </si>
  <si>
    <t>Net Salary</t>
  </si>
  <si>
    <t>Bouns</t>
  </si>
  <si>
    <t>Mobile charges</t>
  </si>
  <si>
    <t>Location :</t>
  </si>
  <si>
    <t xml:space="preserve">Designation : </t>
  </si>
  <si>
    <t>Name of Employee:</t>
  </si>
  <si>
    <t xml:space="preserve">Dept: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</si>
</sst>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1" fontId="3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right" vertical="top" wrapText="1"/>
    </xf>
    <xf numFmtId="0" fontId="3" fillId="33" borderId="15" xfId="0" applyFont="1" applyFill="1" applyBorder="1" applyAlignment="1">
      <alignment horizontal="left" vertical="top" wrapText="1"/>
    </xf>
    <xf numFmtId="1" fontId="3" fillId="33" borderId="15" xfId="0" applyNumberFormat="1" applyFont="1" applyFill="1" applyBorder="1" applyAlignment="1">
      <alignment horizontal="right" vertical="top" wrapText="1"/>
    </xf>
    <xf numFmtId="1" fontId="4" fillId="0" borderId="15" xfId="0" applyNumberFormat="1" applyFont="1" applyFill="1" applyBorder="1" applyAlignment="1">
      <alignment horizontal="right" vertical="top" wrapText="1"/>
    </xf>
    <xf numFmtId="0" fontId="3" fillId="35" borderId="15" xfId="0" applyFont="1" applyFill="1" applyBorder="1" applyAlignment="1">
      <alignment horizontal="left" vertical="top" wrapText="1"/>
    </xf>
    <xf numFmtId="1" fontId="3" fillId="35" borderId="15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172" fontId="5" fillId="36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22">
      <selection activeCell="E26" sqref="E26"/>
    </sheetView>
  </sheetViews>
  <sheetFormatPr defaultColWidth="9.140625" defaultRowHeight="15"/>
  <cols>
    <col min="1" max="1" width="52.57421875" style="0" customWidth="1"/>
    <col min="2" max="2" width="14.00390625" style="0" customWidth="1"/>
  </cols>
  <sheetData>
    <row r="1" spans="1:2" ht="18" customHeight="1">
      <c r="A1" s="26" t="s">
        <v>0</v>
      </c>
      <c r="B1" s="27"/>
    </row>
    <row r="2" spans="1:2" ht="18" customHeight="1">
      <c r="A2" s="1" t="s">
        <v>30</v>
      </c>
      <c r="B2" s="2"/>
    </row>
    <row r="3" spans="1:2" ht="18" customHeight="1">
      <c r="A3" s="3" t="s">
        <v>29</v>
      </c>
      <c r="B3" s="4"/>
    </row>
    <row r="4" spans="1:2" ht="18" customHeight="1">
      <c r="A4" s="3" t="s">
        <v>31</v>
      </c>
      <c r="B4" s="4"/>
    </row>
    <row r="5" spans="1:2" ht="18" customHeight="1">
      <c r="A5" s="3" t="s">
        <v>28</v>
      </c>
      <c r="B5" s="4"/>
    </row>
    <row r="6" spans="1:2" ht="18" customHeight="1">
      <c r="A6" s="5" t="s">
        <v>1</v>
      </c>
      <c r="B6" s="25"/>
    </row>
    <row r="7" spans="1:2" ht="18" customHeight="1">
      <c r="A7" s="6" t="s">
        <v>2</v>
      </c>
      <c r="B7" s="7" t="s">
        <v>3</v>
      </c>
    </row>
    <row r="8" spans="1:2" ht="18" customHeight="1">
      <c r="A8" s="8" t="s">
        <v>4</v>
      </c>
      <c r="B8" s="9">
        <v>15457</v>
      </c>
    </row>
    <row r="9" spans="1:2" ht="18" customHeight="1">
      <c r="A9" s="8" t="s">
        <v>5</v>
      </c>
      <c r="B9" s="10">
        <f>B8*40%</f>
        <v>6182.8</v>
      </c>
    </row>
    <row r="10" spans="1:2" ht="18" customHeight="1">
      <c r="A10" s="11" t="s">
        <v>6</v>
      </c>
      <c r="B10" s="10">
        <f>B9*40%</f>
        <v>2473.1200000000003</v>
      </c>
    </row>
    <row r="11" spans="1:2" ht="18" customHeight="1">
      <c r="A11" s="11" t="s">
        <v>7</v>
      </c>
      <c r="B11" s="9">
        <v>800</v>
      </c>
    </row>
    <row r="12" spans="1:2" ht="18" customHeight="1">
      <c r="A12" s="11" t="s">
        <v>8</v>
      </c>
      <c r="B12" s="9">
        <v>200</v>
      </c>
    </row>
    <row r="13" spans="1:2" ht="18" customHeight="1">
      <c r="A13" s="11" t="s">
        <v>9</v>
      </c>
      <c r="B13" s="9">
        <f>IF(B8&lt;25000,1000,2000)</f>
        <v>1000</v>
      </c>
    </row>
    <row r="14" spans="1:2" ht="18" customHeight="1">
      <c r="A14" s="11" t="s">
        <v>10</v>
      </c>
      <c r="B14" s="9">
        <v>300</v>
      </c>
    </row>
    <row r="15" spans="1:2" ht="18" customHeight="1">
      <c r="A15" s="11" t="s">
        <v>11</v>
      </c>
      <c r="B15" s="9">
        <f>IF(B8&lt;25000,621,1250)</f>
        <v>621</v>
      </c>
    </row>
    <row r="16" spans="1:2" ht="18" customHeight="1">
      <c r="A16" s="11" t="s">
        <v>12</v>
      </c>
      <c r="B16" s="10">
        <f>+B8-(B9+B10+B11+B12+B13+B14+B15)</f>
        <v>3880.08</v>
      </c>
    </row>
    <row r="17" spans="1:2" ht="18" customHeight="1">
      <c r="A17" s="12" t="s">
        <v>13</v>
      </c>
      <c r="B17" s="13">
        <f>SUM(B9:B16)</f>
        <v>15457</v>
      </c>
    </row>
    <row r="18" spans="1:2" ht="18" customHeight="1">
      <c r="A18" s="11" t="s">
        <v>27</v>
      </c>
      <c r="B18" s="9">
        <v>0</v>
      </c>
    </row>
    <row r="19" spans="1:2" ht="18" customHeight="1">
      <c r="A19" s="11" t="s">
        <v>14</v>
      </c>
      <c r="B19" s="10">
        <f>IF(B9&gt;=6500,6500*12/100,IF(B9&lt;6500,ROUND(B9*12/100,0)))</f>
        <v>742</v>
      </c>
    </row>
    <row r="20" spans="1:2" ht="18" customHeight="1">
      <c r="A20" s="11" t="s">
        <v>15</v>
      </c>
      <c r="B20" s="10">
        <f>IF(B9&gt;6500,6500*0.016,ROUND(B9*0.016,0))</f>
        <v>99</v>
      </c>
    </row>
    <row r="21" spans="1:2" ht="18" customHeight="1">
      <c r="A21" s="11" t="s">
        <v>16</v>
      </c>
      <c r="B21" s="9">
        <f>IF(B17&gt;15000,"0",IF(B17&lt;15000,ROUNDUP(B17*4.75%,0),0))+0</f>
        <v>0</v>
      </c>
    </row>
    <row r="22" spans="1:2" ht="18" customHeight="1">
      <c r="A22" s="11" t="s">
        <v>17</v>
      </c>
      <c r="B22" s="10">
        <f>SUM(B18:B21)</f>
        <v>841</v>
      </c>
    </row>
    <row r="23" spans="1:2" ht="18" customHeight="1">
      <c r="A23" s="14" t="s">
        <v>18</v>
      </c>
      <c r="B23" s="15">
        <f>B17+B22</f>
        <v>16298</v>
      </c>
    </row>
    <row r="24" spans="1:2" ht="18" customHeight="1">
      <c r="A24" s="14" t="s">
        <v>19</v>
      </c>
      <c r="B24" s="15">
        <f>B23*12</f>
        <v>195576</v>
      </c>
    </row>
    <row r="25" spans="1:2" ht="18" customHeight="1">
      <c r="A25" s="11" t="s">
        <v>20</v>
      </c>
      <c r="B25" s="10">
        <f>IF(B9&gt;=6500,6500*12/100,IF(B9&lt;6500,ROUND(B9*12/100,0)))</f>
        <v>742</v>
      </c>
    </row>
    <row r="26" spans="1:2" ht="18" customHeight="1">
      <c r="A26" s="11" t="s">
        <v>21</v>
      </c>
      <c r="B26" s="9">
        <f>IF(B17&gt;15000,"0",IF(B17&lt;15000,ROUNDUP(B17*1.75%,0),0))+0</f>
        <v>0</v>
      </c>
    </row>
    <row r="27" spans="1:2" ht="18" customHeight="1">
      <c r="A27" s="11" t="s">
        <v>22</v>
      </c>
      <c r="B27" s="16">
        <f>IF(B17&lt;3000,0,IF(B17&lt;6000,20,IF(B17&lt;9000,80,IF(B17&lt;12000,150,200))))</f>
        <v>200</v>
      </c>
    </row>
    <row r="28" spans="1:2" ht="18" customHeight="1">
      <c r="A28" s="11" t="s">
        <v>26</v>
      </c>
      <c r="B28" s="16">
        <f>B9*8.33%</f>
        <v>515.02724</v>
      </c>
    </row>
    <row r="29" spans="1:2" ht="18" customHeight="1">
      <c r="A29" s="11" t="s">
        <v>23</v>
      </c>
      <c r="B29" s="9">
        <v>0</v>
      </c>
    </row>
    <row r="30" spans="1:2" ht="18" customHeight="1">
      <c r="A30" s="11" t="s">
        <v>24</v>
      </c>
      <c r="B30" s="10">
        <f>SUM(B25:B29)</f>
        <v>1457.02724</v>
      </c>
    </row>
    <row r="31" spans="1:2" ht="18" customHeight="1">
      <c r="A31" s="17" t="s">
        <v>25</v>
      </c>
      <c r="B31" s="18">
        <f>B17-B30</f>
        <v>13999.97276</v>
      </c>
    </row>
    <row r="32" spans="1:2" ht="18" customHeight="1">
      <c r="A32" s="19"/>
      <c r="B32" s="20"/>
    </row>
    <row r="33" ht="18" customHeight="1">
      <c r="B33" s="21"/>
    </row>
    <row r="34" spans="1:2" ht="18" customHeight="1">
      <c r="A34" s="3"/>
      <c r="B34" s="21"/>
    </row>
    <row r="35" spans="1:2" ht="18" customHeight="1">
      <c r="A35" s="22"/>
      <c r="B35" s="21"/>
    </row>
    <row r="36" spans="1:2" ht="18" customHeight="1">
      <c r="A36" s="23"/>
      <c r="B36" s="24"/>
    </row>
  </sheetData>
  <sheetProtection/>
  <mergeCells count="1">
    <mergeCell ref="A1:B1"/>
  </mergeCells>
  <printOptions horizontalCentered="1" verticalCentered="1"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naresh</dc:creator>
  <cp:keywords/>
  <dc:description/>
  <cp:lastModifiedBy>dhruti.chauhan</cp:lastModifiedBy>
  <dcterms:created xsi:type="dcterms:W3CDTF">2010-08-25T21:43:47Z</dcterms:created>
  <dcterms:modified xsi:type="dcterms:W3CDTF">2011-06-20T09:48:30Z</dcterms:modified>
  <cp:category/>
  <cp:version/>
  <cp:contentType/>
  <cp:contentStatus/>
</cp:coreProperties>
</file>